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2" windowWidth="19416" windowHeight="966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 localSheetId="0">Обзор!$A$326</definedName>
    <definedName name="OLE_LINK16" localSheetId="0">Обзор!$A$335</definedName>
    <definedName name="OLE_LINK27" localSheetId="0">Обзор!$A$340</definedName>
    <definedName name="OLE_LINK28" localSheetId="0">Обзор!$A$346</definedName>
    <definedName name="OLE_LINK4" localSheetId="0">Обзор!$A$327</definedName>
    <definedName name="OLE_LINK5" localSheetId="0">Обзор!$A$331</definedName>
    <definedName name="OLE_LINK7" localSheetId="0">Обзор!$A$332</definedName>
  </definedNames>
  <calcPr calcId="145621" refMode="R1C1"/>
</workbook>
</file>

<file path=xl/calcChain.xml><?xml version="1.0" encoding="utf-8"?>
<calcChain xmlns="http://schemas.openxmlformats.org/spreadsheetml/2006/main">
  <c r="F13" i="3" l="1"/>
  <c r="F12" i="3"/>
  <c r="F11" i="3"/>
  <c r="F10" i="3"/>
  <c r="F9" i="3"/>
  <c r="F8" i="3"/>
  <c r="H69" i="2"/>
  <c r="J69" i="2" s="1"/>
  <c r="H67" i="2"/>
  <c r="J67" i="2" s="1"/>
  <c r="H65" i="2"/>
  <c r="J65" i="2" s="1"/>
  <c r="J60" i="2"/>
  <c r="L60" i="2" s="1"/>
  <c r="L292" i="1" s="1"/>
  <c r="L291" i="1"/>
  <c r="H57" i="2"/>
  <c r="H56" i="2"/>
  <c r="H55" i="2"/>
  <c r="H53" i="2"/>
  <c r="J49" i="2"/>
  <c r="L49" i="2" s="1"/>
  <c r="L283" i="1" s="1"/>
  <c r="J47" i="2"/>
  <c r="L47" i="2" s="1"/>
  <c r="L281" i="1" s="1"/>
  <c r="H45" i="2"/>
  <c r="H43" i="2"/>
  <c r="J38" i="2"/>
  <c r="H38" i="2"/>
  <c r="J37" i="2"/>
  <c r="H37" i="2"/>
  <c r="J264" i="1" s="1"/>
  <c r="J36" i="2"/>
  <c r="H36" i="2"/>
  <c r="J35" i="2"/>
  <c r="H35" i="2"/>
  <c r="J258" i="1" s="1"/>
  <c r="J34" i="2"/>
  <c r="H34" i="2"/>
  <c r="H255" i="1" s="1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3" i="2"/>
  <c r="L71" i="2" s="1"/>
  <c r="J3" i="2"/>
  <c r="J71" i="2" s="1"/>
  <c r="H3" i="2"/>
  <c r="H71" i="2" s="1"/>
  <c r="L312" i="1"/>
  <c r="K312" i="1"/>
  <c r="J312" i="1"/>
  <c r="I312" i="1"/>
  <c r="H312" i="1"/>
  <c r="F312" i="1"/>
  <c r="E312" i="1"/>
  <c r="C312" i="1"/>
  <c r="A311" i="1"/>
  <c r="L310" i="1"/>
  <c r="K310" i="1"/>
  <c r="J310" i="1"/>
  <c r="I310" i="1"/>
  <c r="H310" i="1"/>
  <c r="F310" i="1"/>
  <c r="E310" i="1"/>
  <c r="C310" i="1"/>
  <c r="A309" i="1"/>
  <c r="J308" i="1"/>
  <c r="I308" i="1"/>
  <c r="F308" i="1"/>
  <c r="E308" i="1"/>
  <c r="C308" i="1"/>
  <c r="J307" i="1"/>
  <c r="I307" i="1"/>
  <c r="A307" i="1"/>
  <c r="H300" i="1"/>
  <c r="L299" i="1"/>
  <c r="H298" i="1"/>
  <c r="L297" i="1"/>
  <c r="L296" i="1"/>
  <c r="L295" i="1"/>
  <c r="L294" i="1"/>
  <c r="L293" i="1"/>
  <c r="H291" i="1"/>
  <c r="L290" i="1"/>
  <c r="J290" i="1"/>
  <c r="H290" i="1"/>
  <c r="L289" i="1"/>
  <c r="J289" i="1"/>
  <c r="H289" i="1"/>
  <c r="L288" i="1"/>
  <c r="J288" i="1"/>
  <c r="H288" i="1"/>
  <c r="L286" i="1"/>
  <c r="J286" i="1"/>
  <c r="H286" i="1"/>
  <c r="L285" i="1"/>
  <c r="L284" i="1"/>
  <c r="J283" i="1"/>
  <c r="H283" i="1"/>
  <c r="L282" i="1"/>
  <c r="J281" i="1"/>
  <c r="H281" i="1"/>
  <c r="L280" i="1"/>
  <c r="J280" i="1"/>
  <c r="H280" i="1"/>
  <c r="L279" i="1"/>
  <c r="J279" i="1"/>
  <c r="H279" i="1"/>
  <c r="L278" i="1"/>
  <c r="J278" i="1"/>
  <c r="H278" i="1"/>
  <c r="L277" i="1"/>
  <c r="L276" i="1"/>
  <c r="J276" i="1"/>
  <c r="H276" i="1"/>
  <c r="A274" i="1"/>
  <c r="J267" i="1"/>
  <c r="L252" i="1"/>
  <c r="J252" i="1"/>
  <c r="H252" i="1"/>
  <c r="E230" i="1"/>
  <c r="C230" i="1"/>
  <c r="A230" i="1"/>
  <c r="E229" i="1"/>
  <c r="C229" i="1"/>
  <c r="A229" i="1"/>
  <c r="F206" i="1"/>
  <c r="L205" i="1"/>
  <c r="L206" i="1" s="1"/>
  <c r="J205" i="1"/>
  <c r="J206" i="1" s="1"/>
  <c r="H205" i="1"/>
  <c r="H206" i="1" s="1"/>
  <c r="A205" i="1"/>
  <c r="A203" i="1"/>
  <c r="L202" i="1"/>
  <c r="F202" i="1"/>
  <c r="A201" i="1"/>
  <c r="K173" i="1"/>
  <c r="H173" i="1"/>
  <c r="E173" i="1"/>
  <c r="A173" i="1"/>
  <c r="K172" i="1"/>
  <c r="H172" i="1"/>
  <c r="E172" i="1"/>
  <c r="A172" i="1"/>
  <c r="K171" i="1"/>
  <c r="H171" i="1"/>
  <c r="E171" i="1"/>
  <c r="A171" i="1"/>
  <c r="A143" i="1"/>
  <c r="A142" i="1"/>
  <c r="A141" i="1"/>
  <c r="L69" i="2" l="1"/>
  <c r="L300" i="1" s="1"/>
  <c r="J300" i="1"/>
  <c r="L67" i="2"/>
  <c r="L298" i="1" s="1"/>
  <c r="J298" i="1"/>
  <c r="H20" i="2"/>
  <c r="L20" i="2"/>
  <c r="J20" i="2"/>
  <c r="H33" i="2" l="1"/>
  <c r="H27" i="2"/>
  <c r="J33" i="2"/>
  <c r="J27" i="2"/>
  <c r="L33" i="2"/>
  <c r="L27" i="2"/>
</calcChain>
</file>

<file path=xl/sharedStrings.xml><?xml version="1.0" encoding="utf-8"?>
<sst xmlns="http://schemas.openxmlformats.org/spreadsheetml/2006/main" count="198" uniqueCount="135">
  <si>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</si>
  <si>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</si>
  <si>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</si>
  <si>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</si>
  <si>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</si>
  <si>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</si>
  <si>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</si>
  <si>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</si>
  <si>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</si>
  <si>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</si>
  <si>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</si>
  <si>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</si>
  <si>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</si>
  <si>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</si>
  <si>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</si>
  <si>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</si>
  <si>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</si>
  <si>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</si>
  <si>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</si>
  <si>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</si>
  <si>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</si>
  <si>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</si>
  <si>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</si>
  <si>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</si>
  <si>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</si>
  <si>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</si>
  <si>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</si>
  <si>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</si>
  <si>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</si>
  <si>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</si>
  <si>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</si>
  <si>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</si>
  <si>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</si>
  <si>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</si>
  <si>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</si>
  <si>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</si>
  <si>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</si>
  <si>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</si>
  <si>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</si>
  <si>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</si>
  <si>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</si>
  <si>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</si>
  <si>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</si>
  <si>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</si>
  <si>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</si>
  <si>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</si>
  <si>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</si>
  <si>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</si>
  <si>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</si>
  <si>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</si>
  <si>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</si>
  <si>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</si>
  <si>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</si>
  <si>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</si>
  <si>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</si>
  <si>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</si>
  <si>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</si>
  <si>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</si>
  <si>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</si>
  <si>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</si>
  <si>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</si>
  <si>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</si>
  <si>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</si>
  <si>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</si>
  <si>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</si>
  <si>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</si>
  <si>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</si>
  <si>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</si>
  <si>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</si>
  <si>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</si>
  <si>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</si>
  <si>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</si>
  <si>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</si>
  <si>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</si>
  <si>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</si>
  <si>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</si>
  <si>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</si>
  <si>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</si>
  <si>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</si>
  <si>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</si>
  <si>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</si>
  <si>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</si>
  <si>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</si>
  <si>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</si>
  <si>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</si>
  <si>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</si>
  <si>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</si>
  <si>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</si>
  <si>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</si>
  <si>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</si>
  <si>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</si>
  <si>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</si>
  <si>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</si>
  <si>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</si>
  <si>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</si>
  <si>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</si>
  <si>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</si>
  <si>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</si>
  <si>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</si>
  <si>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</si>
  <si>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</si>
  <si>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</si>
  <si>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</si>
  <si>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</si>
  <si>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</si>
  <si>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</si>
  <si>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</si>
  <si>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</si>
  <si>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</si>
  <si>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</si>
  <si>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</si>
  <si>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</si>
  <si>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</si>
  <si>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</si>
  <si>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</si>
  <si>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0.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</si>
  <si>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</si>
  <si>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</si>
  <si>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</si>
  <si>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</si>
  <si>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</si>
  <si>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Количество жителей муниципального образования (2022 г.)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</si>
  <si>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</si>
  <si>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</si>
  <si>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(2023 г.)</t>
  </si>
  <si>
    <t>59.</t>
  </si>
  <si>
    <t>35.</t>
  </si>
  <si>
    <t>4 квартал 2023</t>
  </si>
  <si>
    <t>3 квартал 2023 г.</t>
  </si>
  <si>
    <t>4 квартал 2022 г.</t>
  </si>
  <si>
    <t>51.</t>
  </si>
  <si>
    <t>14.</t>
  </si>
  <si>
    <r>
      <rPr>
        <b/>
        <sz val="18"/>
        <rFont val="Times New Roman"/>
        <family val="1"/>
        <charset val="204"/>
      </rPr>
      <t>РАССМОТРЕННЫХ В  4 КВАРТАЛЕ 2023 ГОДА ОБРАЩЕНИЙ ГРАЖДАН И ОРГАНИЗАЦИЙ В АДМИНИСТРАЦИИ ГОРОДСКОГО ОКРУГА ГОРОД ШАРЬЯ КОСТРОМСКОЙ ОБЛАСТИ</t>
    </r>
    <r>
      <rPr>
        <b/>
        <i/>
        <sz val="18"/>
        <color theme="0"/>
        <rFont val="Times New Roman"/>
        <family val="1"/>
        <charset val="204"/>
      </rPr>
      <t xml:space="preserve">
</t>
    </r>
    <r>
      <rPr>
        <b/>
        <sz val="18"/>
        <color theme="0"/>
        <rFont val="Times New Roman"/>
        <family val="1"/>
        <charset val="204"/>
      </rPr>
      <t xml:space="preserve">
</t>
    </r>
  </si>
  <si>
    <t>72.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</si>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</sst>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31"/>
      <color theme="0"/>
      <name val="Times New Roman"/>
    </font>
    <font>
      <b/>
      <sz val="14"/>
      <color theme="1"/>
      <name val="Arial"/>
    </font>
    <font>
      <sz val="14"/>
      <color theme="1"/>
      <name val="Arial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indexed="2"/>
      <name val="Calibri"/>
      <scheme val="minor"/>
    </font>
    <font>
      <sz val="20"/>
      <color theme="1"/>
      <name val="Calibri"/>
      <scheme val="minor"/>
    </font>
    <font>
      <sz val="14"/>
      <color theme="1"/>
      <name val="Calibri"/>
    </font>
    <font>
      <b/>
      <sz val="26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5" borderId="0" xfId="0" applyFill="1"/>
    <xf numFmtId="0" fontId="12" fillId="0" borderId="0" xfId="0" applyFont="1" applyAlignment="1">
      <alignment horizontal="center" wrapText="1"/>
    </xf>
    <xf numFmtId="0" fontId="0" fillId="13" borderId="0" xfId="0" applyFill="1"/>
    <xf numFmtId="0" fontId="0" fillId="10" borderId="0" xfId="0" applyFill="1"/>
    <xf numFmtId="0" fontId="0" fillId="14" borderId="0" xfId="0" applyFill="1"/>
    <xf numFmtId="0" fontId="14" fillId="17" borderId="15" xfId="0" applyFont="1" applyFill="1" applyBorder="1" applyAlignment="1">
      <alignment horizontal="center" vertical="center" textRotation="90" wrapText="1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/>
    </xf>
    <xf numFmtId="2" fontId="6" fillId="9" borderId="14" xfId="0" applyNumberFormat="1" applyFont="1" applyFill="1" applyBorder="1" applyAlignment="1">
      <alignment horizontal="center" vertical="center"/>
    </xf>
    <xf numFmtId="2" fontId="6" fillId="9" borderId="7" xfId="0" applyNumberFormat="1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11" borderId="15" xfId="0" applyFill="1" applyBorder="1"/>
    <xf numFmtId="0" fontId="0" fillId="9" borderId="15" xfId="0" applyFill="1" applyBorder="1"/>
    <xf numFmtId="0" fontId="17" fillId="18" borderId="0" xfId="0" applyFont="1" applyFill="1"/>
    <xf numFmtId="0" fontId="0" fillId="18" borderId="0" xfId="0" applyFill="1"/>
    <xf numFmtId="164" fontId="0" fillId="0" borderId="0" xfId="0" applyNumberFormat="1"/>
    <xf numFmtId="0" fontId="6" fillId="8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wrapText="1"/>
    </xf>
    <xf numFmtId="0" fontId="15" fillId="8" borderId="6" xfId="0" applyFont="1" applyFill="1" applyBorder="1" applyAlignment="1">
      <alignment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wrapText="1"/>
    </xf>
    <xf numFmtId="0" fontId="15" fillId="8" borderId="9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wrapText="1"/>
    </xf>
    <xf numFmtId="2" fontId="6" fillId="11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14" fillId="16" borderId="1" xfId="0" applyFont="1" applyFill="1" applyBorder="1" applyAlignment="1">
      <alignment horizontal="center" wrapText="1"/>
    </xf>
    <xf numFmtId="0" fontId="0" fillId="16" borderId="2" xfId="0" applyFill="1" applyBorder="1" applyAlignment="1">
      <alignment wrapText="1"/>
    </xf>
    <xf numFmtId="0" fontId="14" fillId="8" borderId="4" xfId="0" applyFont="1" applyFill="1" applyBorder="1" applyAlignment="1">
      <alignment horizontal="center" vertical="center" textRotation="90" wrapText="1"/>
    </xf>
    <xf numFmtId="0" fontId="14" fillId="8" borderId="6" xfId="0" applyFont="1" applyFill="1" applyBorder="1" applyAlignment="1">
      <alignment horizontal="center" vertical="center" textRotation="90" wrapText="1"/>
    </xf>
    <xf numFmtId="0" fontId="14" fillId="8" borderId="10" xfId="0" applyFont="1" applyFill="1" applyBorder="1" applyAlignment="1">
      <alignment horizontal="center" vertical="center" textRotation="90" wrapText="1"/>
    </xf>
    <xf numFmtId="0" fontId="14" fillId="8" borderId="11" xfId="0" applyFont="1" applyFill="1" applyBorder="1" applyAlignment="1">
      <alignment horizontal="center" vertical="center" textRotation="90" wrapText="1"/>
    </xf>
    <xf numFmtId="0" fontId="14" fillId="16" borderId="12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textRotation="90" wrapText="1"/>
    </xf>
    <xf numFmtId="0" fontId="14" fillId="16" borderId="14" xfId="0" applyFont="1" applyFill="1" applyBorder="1" applyAlignment="1">
      <alignment horizontal="center" vertical="center" textRotation="90" wrapText="1"/>
    </xf>
    <xf numFmtId="0" fontId="16" fillId="13" borderId="4" xfId="0" applyFont="1" applyFill="1" applyBorder="1" applyAlignment="1">
      <alignment horizontal="center" vertical="center" textRotation="90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textRotation="90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textRotation="90" wrapText="1"/>
    </xf>
    <xf numFmtId="0" fontId="16" fillId="13" borderId="9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textRotation="90" wrapText="1"/>
    </xf>
    <xf numFmtId="0" fontId="14" fillId="17" borderId="14" xfId="0" applyFont="1" applyFill="1" applyBorder="1" applyAlignment="1">
      <alignment horizontal="center" vertical="center" textRotation="90" wrapText="1"/>
    </xf>
    <xf numFmtId="0" fontId="14" fillId="17" borderId="7" xfId="0" applyFont="1" applyFill="1" applyBorder="1" applyAlignment="1">
      <alignment horizontal="center" wrapText="1"/>
    </xf>
    <xf numFmtId="0" fontId="0" fillId="17" borderId="8" xfId="0" applyFill="1" applyBorder="1" applyAlignment="1">
      <alignment horizont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wrapText="1"/>
    </xf>
    <xf numFmtId="0" fontId="14" fillId="15" borderId="2" xfId="0" applyFont="1" applyFill="1" applyBorder="1"/>
    <xf numFmtId="0" fontId="14" fillId="15" borderId="3" xfId="0" applyFont="1" applyFill="1" applyBorder="1"/>
    <xf numFmtId="0" fontId="14" fillId="15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164" fontId="14" fillId="15" borderId="3" xfId="0" applyNumberFormat="1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vertical="center" wrapText="1"/>
    </xf>
    <xf numFmtId="0" fontId="14" fillId="15" borderId="2" xfId="0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wrapText="1"/>
    </xf>
    <xf numFmtId="0" fontId="14" fillId="6" borderId="2" xfId="0" applyFont="1" applyFill="1" applyBorder="1"/>
    <xf numFmtId="0" fontId="14" fillId="6" borderId="3" xfId="0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/>
    <xf numFmtId="0" fontId="14" fillId="2" borderId="3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4" fillId="12" borderId="4" xfId="0" applyFont="1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2" borderId="10" xfId="0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12" borderId="7" xfId="0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4" fillId="10" borderId="0" xfId="0" applyNumberFormat="1" applyFont="1" applyFill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horizontal="center" wrapText="1"/>
    </xf>
    <xf numFmtId="0" fontId="14" fillId="19" borderId="2" xfId="0" applyFont="1" applyFill="1" applyBorder="1" applyAlignment="1">
      <alignment horizontal="center" wrapText="1"/>
    </xf>
    <xf numFmtId="0" fontId="0" fillId="19" borderId="2" xfId="0" applyFill="1" applyBorder="1" applyAlignment="1">
      <alignment horizontal="center" wrapText="1"/>
    </xf>
    <xf numFmtId="0" fontId="0" fillId="19" borderId="3" xfId="0" applyFill="1" applyBorder="1" applyAlignment="1">
      <alignment horizontal="center" wrapText="1"/>
    </xf>
    <xf numFmtId="0" fontId="14" fillId="18" borderId="7" xfId="0" applyFont="1" applyFill="1" applyBorder="1" applyAlignment="1">
      <alignment wrapText="1"/>
    </xf>
    <xf numFmtId="0" fontId="14" fillId="18" borderId="8" xfId="0" applyFont="1" applyFill="1" applyBorder="1" applyAlignment="1">
      <alignment wrapText="1"/>
    </xf>
    <xf numFmtId="0" fontId="14" fillId="18" borderId="9" xfId="0" applyFont="1" applyFill="1" applyBorder="1" applyAlignment="1">
      <alignment wrapText="1"/>
    </xf>
    <xf numFmtId="164" fontId="14" fillId="0" borderId="7" xfId="0" applyNumberFormat="1" applyFont="1" applyBorder="1" applyAlignment="1">
      <alignment horizontal="center" wrapText="1"/>
    </xf>
    <xf numFmtId="164" fontId="14" fillId="0" borderId="9" xfId="0" applyNumberFormat="1" applyFont="1" applyBorder="1" applyAlignment="1">
      <alignment horizontal="center" wrapText="1"/>
    </xf>
    <xf numFmtId="0" fontId="14" fillId="18" borderId="1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18" borderId="4" xfId="0" applyFont="1" applyFill="1" applyBorder="1" applyAlignment="1">
      <alignment horizontal="center" wrapText="1"/>
    </xf>
    <xf numFmtId="0" fontId="14" fillId="18" borderId="6" xfId="0" applyFont="1" applyFill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wrapText="1"/>
    </xf>
    <xf numFmtId="0" fontId="14" fillId="19" borderId="2" xfId="0" applyFont="1" applyFill="1" applyBorder="1" applyAlignment="1">
      <alignment wrapText="1"/>
    </xf>
    <xf numFmtId="0" fontId="14" fillId="19" borderId="3" xfId="0" applyFont="1" applyFill="1" applyBorder="1" applyAlignment="1">
      <alignment wrapText="1"/>
    </xf>
    <xf numFmtId="0" fontId="14" fillId="19" borderId="3" xfId="0" applyFont="1" applyFill="1" applyBorder="1" applyAlignment="1">
      <alignment horizontal="center" wrapText="1"/>
    </xf>
    <xf numFmtId="164" fontId="14" fillId="19" borderId="1" xfId="0" applyNumberFormat="1" applyFont="1" applyFill="1" applyBorder="1" applyAlignment="1">
      <alignment horizontal="center" wrapText="1"/>
    </xf>
    <xf numFmtId="164" fontId="14" fillId="19" borderId="3" xfId="0" applyNumberFormat="1" applyFont="1" applyFill="1" applyBorder="1" applyAlignment="1">
      <alignment horizont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164" fontId="14" fillId="19" borderId="1" xfId="0" applyNumberFormat="1" applyFont="1" applyFill="1" applyBorder="1" applyAlignment="1">
      <alignment horizontal="center" vertical="center" wrapText="1"/>
    </xf>
    <xf numFmtId="164" fontId="14" fillId="19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15" borderId="2" xfId="0" applyFont="1" applyFill="1" applyBorder="1" applyAlignment="1">
      <alignment wrapText="1"/>
    </xf>
    <xf numFmtId="0" fontId="14" fillId="15" borderId="3" xfId="0" applyFont="1" applyFill="1" applyBorder="1" applyAlignment="1">
      <alignment wrapText="1"/>
    </xf>
    <xf numFmtId="0" fontId="14" fillId="15" borderId="1" xfId="0" applyFont="1" applyFill="1" applyBorder="1" applyAlignment="1">
      <alignment horizontal="center" wrapText="1"/>
    </xf>
    <xf numFmtId="0" fontId="14" fillId="15" borderId="3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wrapText="1"/>
    </xf>
    <xf numFmtId="0" fontId="14" fillId="7" borderId="2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2" fontId="14" fillId="5" borderId="1" xfId="0" applyNumberFormat="1" applyFont="1" applyFill="1" applyBorder="1" applyAlignment="1">
      <alignment horizontal="center" wrapText="1"/>
    </xf>
    <xf numFmtId="2" fontId="14" fillId="5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wrapText="1"/>
    </xf>
    <xf numFmtId="0" fontId="1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91E-3"/>
          <c:y val="0.2215029314267867"/>
          <c:w val="0.98885572174226"/>
          <c:h val="0.74764842072173165"/>
        </c:manualLayout>
      </c:layout>
      <c:bar3DChart>
        <c:barDir val="col"/>
        <c:grouping val="percentStacked"/>
        <c:varyColors val="0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5.4931461429840083E-3"/>
                  <c:y val="-1.2522929423773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851464980044628E-2"/>
                  <c:y val="-3.835388665650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666489801258E-2"/>
                  <c:y val="-3.8255749358357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(Обзор!$E$141,Обзор!$E$142,Обзор!$E$143)</c:f>
              <c:numCache>
                <c:formatCode>General</c:formatCode>
                <c:ptCount val="3"/>
                <c:pt idx="0">
                  <c:v>33</c:v>
                </c:pt>
                <c:pt idx="1">
                  <c:v>24</c:v>
                </c:pt>
                <c:pt idx="2">
                  <c:v>19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279671852595879E-2"/>
                  <c:y val="-9.4903343659784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059790745812934E-3"/>
                  <c:y val="3.130732355943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(Обзор!$H$141,Обзор!$H$142,Обзор!$H$143)</c:f>
              <c:numCache>
                <c:formatCode>General</c:formatCode>
                <c:ptCount val="3"/>
                <c:pt idx="0">
                  <c:v>78</c:v>
                </c:pt>
                <c:pt idx="1">
                  <c:v>66</c:v>
                </c:pt>
                <c:pt idx="2">
                  <c:v>29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729272829241132E-2"/>
                  <c:y val="2.0212215551203202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(Обзор!$K$141,Обзор!$K$142,Обзор!$K$143)</c:f>
              <c:numCache>
                <c:formatCode>General</c:formatCode>
                <c:ptCount val="3"/>
                <c:pt idx="0">
                  <c:v>26</c:v>
                </c:pt>
                <c:pt idx="1">
                  <c:v>31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43989504"/>
        <c:axId val="102502336"/>
        <c:axId val="0"/>
      </c:bar3DChart>
      <c:catAx>
        <c:axId val="4398950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2502336"/>
        <c:crosses val="autoZero"/>
        <c:auto val="1"/>
        <c:lblAlgn val="ctr"/>
        <c:lblOffset val="100"/>
        <c:noMultiLvlLbl val="0"/>
      </c:catAx>
      <c:valAx>
        <c:axId val="1025023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39895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693E-2"/>
          <c:w val="1"/>
          <c:h val="0.12590637811134628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Обзор!$A$141</c:f>
              <c:strCache>
                <c:ptCount val="1"/>
                <c:pt idx="0">
                  <c:v>4 квартал 2023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(Обзор!$E$141,Обзор!$H$141,Обзор!$K$141)</c:f>
              <c:numCache>
                <c:formatCode>General</c:formatCode>
                <c:ptCount val="3"/>
                <c:pt idx="0">
                  <c:v>33</c:v>
                </c:pt>
                <c:pt idx="1">
                  <c:v>78</c:v>
                </c:pt>
                <c:pt idx="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Обзор!$A$142</c:f>
              <c:strCache>
                <c:ptCount val="1"/>
                <c:pt idx="0">
                  <c:v>3 квартал 2023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(Обзор!$E$142,Обзор!$H$142,Обзор!$K$142)</c:f>
              <c:numCache>
                <c:formatCode>General</c:formatCode>
                <c:ptCount val="3"/>
                <c:pt idx="0">
                  <c:v>24</c:v>
                </c:pt>
                <c:pt idx="1">
                  <c:v>66</c:v>
                </c:pt>
                <c:pt idx="2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Обзор!$A$143</c:f>
              <c:strCache>
                <c:ptCount val="1"/>
                <c:pt idx="0">
                  <c:v>4 квартал 2022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(Обзор!$E$143,Обзор!$H$143,Обзор!$K$143)</c:f>
              <c:numCache>
                <c:formatCode>General</c:formatCode>
                <c:ptCount val="3"/>
                <c:pt idx="0">
                  <c:v>19</c:v>
                </c:pt>
                <c:pt idx="1">
                  <c:v>29</c:v>
                </c:pt>
                <c:pt idx="2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1664"/>
        <c:axId val="102505216"/>
      </c:lineChart>
      <c:catAx>
        <c:axId val="4376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05216"/>
        <c:crosses val="autoZero"/>
        <c:auto val="1"/>
        <c:lblAlgn val="ctr"/>
        <c:lblOffset val="100"/>
        <c:noMultiLvlLbl val="0"/>
      </c:catAx>
      <c:valAx>
        <c:axId val="10250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6166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879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5.3403154570595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(Обзор!$H$171,Обзор!$H$172,Обзор!$H$173)</c:f>
              <c:numCache>
                <c:formatCode>0.00</c:formatCode>
                <c:ptCount val="3"/>
                <c:pt idx="0">
                  <c:v>56.93</c:v>
                </c:pt>
                <c:pt idx="1">
                  <c:v>54.54</c:v>
                </c:pt>
                <c:pt idx="2">
                  <c:v>34.11</c:v>
                </c:pt>
              </c:numCache>
            </c:numRef>
          </c:val>
          <c:smooth val="0"/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52705222529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(Обзор!$E$171,Обзор!$E$172,Обзор!$E$173)</c:f>
              <c:numCache>
                <c:formatCode>0.00</c:formatCode>
                <c:ptCount val="3"/>
                <c:pt idx="0">
                  <c:v>24.08</c:v>
                </c:pt>
                <c:pt idx="1">
                  <c:v>19.829999999999998</c:v>
                </c:pt>
                <c:pt idx="2">
                  <c:v>22.35</c:v>
                </c:pt>
              </c:numCache>
            </c:numRef>
          </c:val>
          <c:smooth val="0"/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32E-3"/>
                  <c:y val="-3.5602103047063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(Обзор!$K$171,Обзор!$K$172,Обзор!$K$173)</c:f>
              <c:numCache>
                <c:formatCode>0.00</c:formatCode>
                <c:ptCount val="3"/>
                <c:pt idx="0">
                  <c:v>18.97</c:v>
                </c:pt>
                <c:pt idx="1">
                  <c:v>25.61</c:v>
                </c:pt>
                <c:pt idx="2">
                  <c:v>31.76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200"/>
        <c:axId val="99820096"/>
      </c:lineChart>
      <c:catAx>
        <c:axId val="437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99820096"/>
        <c:crosses val="autoZero"/>
        <c:auto val="0"/>
        <c:lblAlgn val="ctr"/>
        <c:lblOffset val="100"/>
        <c:noMultiLvlLbl val="0"/>
      </c:catAx>
      <c:valAx>
        <c:axId val="998200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38100"/>
        </c:spPr>
        <c:crossAx val="4376320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744E-2"/>
          <c:y val="3.2075485994125415E-2"/>
          <c:w val="0.96708761445908165"/>
          <c:h val="0.1458070456808150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(Обзор!$F$201,Обзор!$F$203,Обзор!$F$205)</c:f>
              <c:numCache>
                <c:formatCode>General</c:formatCode>
                <c:ptCount val="3"/>
                <c:pt idx="0">
                  <c:v>136</c:v>
                </c:pt>
                <c:pt idx="1">
                  <c:v>120</c:v>
                </c:pt>
                <c:pt idx="2">
                  <c:v>85</c:v>
                </c:pt>
              </c:numCache>
            </c:numRef>
          </c:val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(Обзор!$H$201,Обзор!$H$203,Обзор!$H$205)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(Обзор!$J$201,Обзор!$J$203,Обзор!$J$205)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(Обзор!$L$201,Обзор!$L$203,Обзор!$L$205)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64224"/>
        <c:axId val="99822400"/>
      </c:barChart>
      <c:catAx>
        <c:axId val="43764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99822400"/>
        <c:crosses val="autoZero"/>
        <c:auto val="1"/>
        <c:lblAlgn val="ctr"/>
        <c:lblOffset val="100"/>
        <c:noMultiLvlLbl val="0"/>
      </c:catAx>
      <c:valAx>
        <c:axId val="9982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642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431372549019635E-2"/>
                  <c:y val="-5.264683581219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549019607843145E-2"/>
                  <c:y val="7.4074074074074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(Обзор!$F$202,Обзор!$F$204,Обзор!$F$206)</c:f>
              <c:numCache>
                <c:formatCode>0.00</c:formatCode>
                <c:ptCount val="3"/>
                <c:pt idx="0">
                  <c:v>99.270072992700733</c:v>
                </c:pt>
                <c:pt idx="1">
                  <c:v>99.17</c:v>
                </c:pt>
                <c:pt idx="2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470607305426933E-2"/>
                  <c:y val="-9.8603966170901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372549019607857E-2"/>
                  <c:y val="-6.451414406532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(Обзор!$H$202,Обзор!$H$204,Обзор!$H$206)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54E-2"/>
                  <c:y val="1.3572470107903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960832663254236E-2"/>
                  <c:y val="2.357917760280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(Обзор!$J$202,Обзор!$J$204,Обзор!$J$206)</c:f>
              <c:numCache>
                <c:formatCode>0.00</c:formatCode>
                <c:ptCount val="3"/>
                <c:pt idx="0">
                  <c:v>0.72</c:v>
                </c:pt>
                <c:pt idx="1">
                  <c:v>0.82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51E-2"/>
                  <c:y val="-7.407407407407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686274509803921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548592244240574E-2"/>
                  <c:y val="-2.962962962962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(Обзор!$L$202,Обзор!$L$204,Обзор!$L$206)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5248"/>
        <c:axId val="99824704"/>
      </c:lineChart>
      <c:catAx>
        <c:axId val="437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99824704"/>
        <c:crosses val="autoZero"/>
        <c:auto val="0"/>
        <c:lblAlgn val="ctr"/>
        <c:lblOffset val="100"/>
        <c:noMultiLvlLbl val="0"/>
      </c:catAx>
      <c:valAx>
        <c:axId val="99824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76524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749E-2"/>
          <c:y val="3.2075485994125415E-2"/>
          <c:w val="0.9730685153782026"/>
          <c:h val="0.1239158762485888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674"/>
          <c:y val="7.4487850949994133E-2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>Покеазатель активности</c:v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(Обзор!$A$229,Обзор!$C$229,Обзор!$E$229)</c:f>
              <c:strCache>
                <c:ptCount val="3"/>
                <c:pt idx="0">
                  <c:v>4 квартал 2023</c:v>
                </c:pt>
                <c:pt idx="1">
                  <c:v>3 квартал 2023 г.</c:v>
                </c:pt>
                <c:pt idx="2">
                  <c:v>4 квартал 2022 г.</c:v>
                </c:pt>
              </c:strCache>
            </c:strRef>
          </c:cat>
          <c:val>
            <c:numRef>
              <c:f>(Обзор!$A$230,Обзор!$C$230,Обзор!$E$230)</c:f>
              <c:numCache>
                <c:formatCode>0.000</c:formatCode>
                <c:ptCount val="3"/>
                <c:pt idx="0">
                  <c:v>45.110999999999997</c:v>
                </c:pt>
                <c:pt idx="1">
                  <c:v>39.843000000000004</c:v>
                </c:pt>
                <c:pt idx="2">
                  <c:v>24.199000000000002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5888"/>
        <c:axId val="99827008"/>
      </c:lineChart>
      <c:catAx>
        <c:axId val="45285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9827008"/>
        <c:crosses val="autoZero"/>
        <c:auto val="1"/>
        <c:lblAlgn val="ctr"/>
        <c:lblOffset val="100"/>
        <c:noMultiLvlLbl val="0"/>
      </c:catAx>
      <c:valAx>
        <c:axId val="9982700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5285888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45878340583324"/>
          <c:y val="5.1358597762618106E-2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693045230657201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967082541751832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88478889613781E-2"/>
                  <c:y val="0.2209341813222120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gapDepth val="183"/>
        <c:shape val="cylinder"/>
        <c:axId val="45286400"/>
        <c:axId val="99869824"/>
        <c:axId val="0"/>
      </c:bar3DChart>
      <c:catAx>
        <c:axId val="4528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99869824"/>
        <c:crosses val="autoZero"/>
        <c:auto val="1"/>
        <c:lblAlgn val="ctr"/>
        <c:lblOffset val="100"/>
        <c:noMultiLvlLbl val="0"/>
      </c:catAx>
      <c:valAx>
        <c:axId val="9986982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452864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4368537639827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297180027437917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7897804293692E-2"/>
                  <c:y val="-2.2449353563525273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287424"/>
        <c:axId val="99872128"/>
        <c:axId val="0"/>
      </c:bar3DChart>
      <c:catAx>
        <c:axId val="4528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872128"/>
        <c:crosses val="autoZero"/>
        <c:auto val="1"/>
        <c:lblAlgn val="ctr"/>
        <c:lblOffset val="100"/>
        <c:noMultiLvlLbl val="0"/>
      </c:catAx>
      <c:valAx>
        <c:axId val="9987212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52874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11206</xdr:rowOff>
    </xdr:from>
    <xdr:to>
      <xdr:col>6</xdr:col>
      <xdr:colOff>168089</xdr:colOff>
      <xdr:row>164</xdr:row>
      <xdr:rowOff>134471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148</xdr:row>
      <xdr:rowOff>179295</xdr:rowOff>
    </xdr:from>
    <xdr:to>
      <xdr:col>12</xdr:col>
      <xdr:colOff>537883</xdr:colOff>
      <xdr:row>162</xdr:row>
      <xdr:rowOff>123265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174</xdr:row>
      <xdr:rowOff>56030</xdr:rowOff>
    </xdr:from>
    <xdr:to>
      <xdr:col>12</xdr:col>
      <xdr:colOff>612322</xdr:colOff>
      <xdr:row>195</xdr:row>
      <xdr:rowOff>67236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207</xdr:row>
      <xdr:rowOff>57150</xdr:rowOff>
    </xdr:from>
    <xdr:to>
      <xdr:col>6</xdr:col>
      <xdr:colOff>400051</xdr:colOff>
      <xdr:row>225</xdr:row>
      <xdr:rowOff>47625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207</xdr:row>
      <xdr:rowOff>57150</xdr:rowOff>
    </xdr:from>
    <xdr:to>
      <xdr:col>12</xdr:col>
      <xdr:colOff>571499</xdr:colOff>
      <xdr:row>225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226</xdr:row>
      <xdr:rowOff>11204</xdr:rowOff>
    </xdr:from>
    <xdr:to>
      <xdr:col>12</xdr:col>
      <xdr:colOff>605116</xdr:colOff>
      <xdr:row>230</xdr:row>
      <xdr:rowOff>22410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232</xdr:row>
      <xdr:rowOff>89647</xdr:rowOff>
    </xdr:from>
    <xdr:to>
      <xdr:col>12</xdr:col>
      <xdr:colOff>605117</xdr:colOff>
      <xdr:row>247</xdr:row>
      <xdr:rowOff>112059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232</xdr:row>
      <xdr:rowOff>56030</xdr:rowOff>
    </xdr:from>
    <xdr:to>
      <xdr:col>6</xdr:col>
      <xdr:colOff>11206</xdr:colOff>
      <xdr:row>247</xdr:row>
      <xdr:rowOff>134472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325</xdr:row>
      <xdr:rowOff>0</xdr:rowOff>
    </xdr:from>
    <xdr:ext cx="8516469" cy="327141"/>
    <xdr:sp macro="" textlink="">
      <xdr:nvSpPr>
        <xdr:cNvPr id="18" name="TextBox 17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4" name="AutoShape 10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3" name="AutoShape 9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2" name="AutoShape 8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1" name="AutoShape 7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0" name="AutoShape 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325</xdr:row>
          <xdr:rowOff>121920</xdr:rowOff>
        </xdr:from>
        <xdr:to>
          <xdr:col>12</xdr:col>
          <xdr:colOff>457200</xdr:colOff>
          <xdr:row>349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60960</xdr:rowOff>
        </xdr:from>
        <xdr:to>
          <xdr:col>12</xdr:col>
          <xdr:colOff>533400</xdr:colOff>
          <xdr:row>117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45720</xdr:rowOff>
        </xdr:from>
        <xdr:to>
          <xdr:col>12</xdr:col>
          <xdr:colOff>525780</xdr:colOff>
          <xdr:row>104</xdr:row>
          <xdr:rowOff>45720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</xdr:row>
          <xdr:rowOff>68580</xdr:rowOff>
        </xdr:from>
        <xdr:to>
          <xdr:col>12</xdr:col>
          <xdr:colOff>525780</xdr:colOff>
          <xdr:row>91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31</xdr:row>
          <xdr:rowOff>22860</xdr:rowOff>
        </xdr:from>
        <xdr:to>
          <xdr:col>12</xdr:col>
          <xdr:colOff>457200</xdr:colOff>
          <xdr:row>72</xdr:row>
          <xdr:rowOff>83820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"/>
  </sheetPr>
  <dimension ref="A1:N355"/>
  <sheetViews>
    <sheetView tabSelected="1" topLeftCell="A311" zoomScale="114" zoomScaleNormal="114" workbookViewId="0">
      <selection activeCell="F311" sqref="F311:G311"/>
    </sheetView>
  </sheetViews>
  <sheetFormatPr defaultRowHeight="14.4" x14ac:dyDescent="0.3"/>
  <cols>
    <col min="13" max="13" width="9" customWidth="1"/>
    <col min="14" max="14" width="9.109375" hidden="1" customWidth="1"/>
  </cols>
  <sheetData>
    <row r="1" spans="1:14" x14ac:dyDescent="0.3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x14ac:dyDescent="0.3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 x14ac:dyDescent="0.3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 x14ac:dyDescent="0.3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39" customHeight="1" x14ac:dyDescent="0.3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5" customHeight="1" x14ac:dyDescent="0.3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1:14" ht="15" customHeight="1" x14ac:dyDescent="0.3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15" customHeigh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1:14" ht="15" customHeigh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1:14" ht="15" customHeight="1" x14ac:dyDescent="0.3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1:14" x14ac:dyDescent="0.3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 x14ac:dyDescent="0.3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1:14" ht="8.25" customHeight="1" x14ac:dyDescent="0.3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1:14" hidden="1" x14ac:dyDescent="0.3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idden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 x14ac:dyDescent="0.3">
      <c r="A16" s="276" t="s">
        <v>0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</row>
    <row r="17" spans="1:14" ht="16.5" customHeight="1" x14ac:dyDescent="0.3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</row>
    <row r="18" spans="1:14" x14ac:dyDescent="0.3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1:14" ht="50.25" customHeight="1" x14ac:dyDescent="0.3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278" t="s">
        <v>132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</row>
    <row r="22" spans="1:14" ht="76.5" customHeight="1" x14ac:dyDescent="0.3">
      <c r="A22" s="27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</row>
    <row r="23" spans="1:14" x14ac:dyDescent="0.3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</row>
    <row r="24" spans="1:14" x14ac:dyDescent="0.3">
      <c r="A24" s="278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</row>
    <row r="25" spans="1:14" ht="15" hidden="1" customHeight="1" x14ac:dyDescent="0.3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</row>
    <row r="26" spans="1:14" ht="15" hidden="1" customHeight="1" x14ac:dyDescent="0.3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</row>
    <row r="27" spans="1:14" ht="15" hidden="1" customHeight="1" x14ac:dyDescent="0.3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</row>
    <row r="28" spans="1:14" ht="9.75" customHeight="1" x14ac:dyDescent="0.3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</row>
    <row r="29" spans="1:14" x14ac:dyDescent="0.3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</row>
    <row r="30" spans="1:14" ht="7.5" customHeight="1" x14ac:dyDescent="0.3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</row>
    <row r="31" spans="1:14" ht="30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 x14ac:dyDescent="0.3"/>
    <row r="58" ht="10.5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8.25" customHeight="1" x14ac:dyDescent="0.3"/>
    <row r="68" ht="3" customHeight="1" x14ac:dyDescent="0.3"/>
    <row r="136" spans="1:14" x14ac:dyDescent="0.3">
      <c r="A136" s="279" t="s">
        <v>1</v>
      </c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x14ac:dyDescent="0.3">
      <c r="A137" s="279"/>
      <c r="B137" s="279"/>
      <c r="C137" s="279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</row>
    <row r="138" spans="1:14" ht="28.5" customHeight="1" x14ac:dyDescent="0.3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7.399999999999999" x14ac:dyDescent="0.3">
      <c r="A140" s="280" t="s">
        <v>2</v>
      </c>
      <c r="B140" s="281"/>
      <c r="C140" s="281"/>
      <c r="D140" s="282"/>
      <c r="E140" s="283" t="s">
        <v>3</v>
      </c>
      <c r="F140" s="284"/>
      <c r="G140" s="285"/>
      <c r="H140" s="283" t="s">
        <v>4</v>
      </c>
      <c r="I140" s="284"/>
      <c r="J140" s="285"/>
      <c r="K140" s="283" t="s">
        <v>5</v>
      </c>
      <c r="L140" s="284"/>
      <c r="M140" s="285"/>
      <c r="N140" s="3"/>
    </row>
    <row r="141" spans="1:14" ht="17.399999999999999" x14ac:dyDescent="0.3">
      <c r="A141" s="268" t="str">
        <f>'Ручные данные'!$I$3</f>
        <v>4 квартал 2023</v>
      </c>
      <c r="B141" s="269"/>
      <c r="C141" s="269"/>
      <c r="D141" s="270"/>
      <c r="E141" s="271">
        <v>33</v>
      </c>
      <c r="F141" s="272"/>
      <c r="G141" s="273"/>
      <c r="H141" s="271">
        <v>78</v>
      </c>
      <c r="I141" s="272"/>
      <c r="J141" s="273"/>
      <c r="K141" s="271">
        <v>26</v>
      </c>
      <c r="L141" s="272"/>
      <c r="M141" s="273"/>
      <c r="N141" s="3"/>
    </row>
    <row r="142" spans="1:14" ht="17.399999999999999" x14ac:dyDescent="0.3">
      <c r="A142" s="268" t="str">
        <f>'Ручные данные'!$I$4</f>
        <v>3 квартал 2023 г.</v>
      </c>
      <c r="B142" s="269"/>
      <c r="C142" s="269"/>
      <c r="D142" s="270"/>
      <c r="E142" s="271">
        <v>24</v>
      </c>
      <c r="F142" s="272"/>
      <c r="G142" s="273"/>
      <c r="H142" s="271">
        <v>66</v>
      </c>
      <c r="I142" s="272"/>
      <c r="J142" s="273"/>
      <c r="K142" s="271">
        <v>31</v>
      </c>
      <c r="L142" s="272"/>
      <c r="M142" s="273"/>
      <c r="N142" s="3"/>
    </row>
    <row r="143" spans="1:14" ht="17.399999999999999" x14ac:dyDescent="0.3">
      <c r="A143" s="268" t="str">
        <f>'Ручные данные'!$I$5</f>
        <v>4 квартал 2022 г.</v>
      </c>
      <c r="B143" s="269"/>
      <c r="C143" s="269"/>
      <c r="D143" s="270"/>
      <c r="E143" s="271">
        <v>19</v>
      </c>
      <c r="F143" s="272"/>
      <c r="G143" s="273"/>
      <c r="H143" s="271">
        <v>29</v>
      </c>
      <c r="I143" s="272"/>
      <c r="J143" s="273"/>
      <c r="K143" s="271">
        <v>27</v>
      </c>
      <c r="L143" s="272"/>
      <c r="M143" s="273"/>
      <c r="N143" s="3"/>
    </row>
    <row r="144" spans="1:1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274" t="s">
        <v>6</v>
      </c>
      <c r="I145" s="274"/>
      <c r="J145" s="274"/>
      <c r="K145" s="274"/>
      <c r="L145" s="274"/>
      <c r="M145" s="274"/>
    </row>
    <row r="146" spans="1:13" x14ac:dyDescent="0.3">
      <c r="A146" s="3"/>
      <c r="B146" s="3"/>
      <c r="C146" s="3"/>
      <c r="D146" s="3"/>
      <c r="E146" s="3"/>
      <c r="F146" s="3"/>
      <c r="G146" s="3"/>
      <c r="H146" s="274"/>
      <c r="I146" s="274"/>
      <c r="J146" s="274"/>
      <c r="K146" s="274"/>
      <c r="L146" s="274"/>
      <c r="M146" s="274"/>
    </row>
    <row r="147" spans="1:13" x14ac:dyDescent="0.3">
      <c r="A147" s="3"/>
      <c r="B147" s="3"/>
      <c r="C147" s="3"/>
      <c r="D147" s="3"/>
      <c r="E147" s="3"/>
      <c r="F147" s="3"/>
      <c r="G147" s="3"/>
      <c r="H147" s="274"/>
      <c r="I147" s="274"/>
      <c r="J147" s="274"/>
      <c r="K147" s="274"/>
      <c r="L147" s="274"/>
      <c r="M147" s="274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4" x14ac:dyDescent="0.3">
      <c r="A167" s="261" t="s">
        <v>7</v>
      </c>
      <c r="B167" s="261"/>
      <c r="C167" s="261"/>
      <c r="D167" s="261"/>
      <c r="E167" s="261"/>
      <c r="F167" s="261"/>
      <c r="G167" s="261"/>
      <c r="H167" s="261"/>
      <c r="I167" s="261"/>
      <c r="J167" s="261"/>
      <c r="K167" s="261"/>
      <c r="L167" s="261"/>
      <c r="M167" s="261"/>
      <c r="N167" s="261"/>
    </row>
    <row r="168" spans="1:14" x14ac:dyDescent="0.3">
      <c r="A168" s="261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</row>
    <row r="169" spans="1:14" ht="38.25" customHeight="1" x14ac:dyDescent="0.3">
      <c r="A169" s="261"/>
      <c r="B169" s="261"/>
      <c r="C169" s="261"/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</row>
    <row r="170" spans="1:14" ht="17.399999999999999" x14ac:dyDescent="0.3">
      <c r="A170" s="262" t="s">
        <v>2</v>
      </c>
      <c r="B170" s="263"/>
      <c r="C170" s="263"/>
      <c r="D170" s="264"/>
      <c r="E170" s="265" t="s">
        <v>3</v>
      </c>
      <c r="F170" s="266"/>
      <c r="G170" s="267"/>
      <c r="H170" s="265" t="s">
        <v>4</v>
      </c>
      <c r="I170" s="266"/>
      <c r="J170" s="267"/>
      <c r="K170" s="265" t="s">
        <v>5</v>
      </c>
      <c r="L170" s="266"/>
      <c r="M170" s="267"/>
    </row>
    <row r="171" spans="1:14" ht="17.399999999999999" x14ac:dyDescent="0.3">
      <c r="A171" s="254" t="str">
        <f>'Ручные данные'!$I$3</f>
        <v>4 квартал 2023</v>
      </c>
      <c r="B171" s="255"/>
      <c r="C171" s="255"/>
      <c r="D171" s="256"/>
      <c r="E171" s="257">
        <f>'Автоматические данные'!$H$8</f>
        <v>24.08</v>
      </c>
      <c r="F171" s="258"/>
      <c r="G171" s="259"/>
      <c r="H171" s="257">
        <f>'Автоматические данные'!$H$9</f>
        <v>56.93</v>
      </c>
      <c r="I171" s="258"/>
      <c r="J171" s="259"/>
      <c r="K171" s="257">
        <f>'Автоматические данные'!$H$10</f>
        <v>18.97</v>
      </c>
      <c r="L171" s="258"/>
      <c r="M171" s="259"/>
    </row>
    <row r="172" spans="1:14" ht="17.399999999999999" x14ac:dyDescent="0.3">
      <c r="A172" s="254" t="str">
        <f>'Ручные данные'!$I$4</f>
        <v>3 квартал 2023 г.</v>
      </c>
      <c r="B172" s="255"/>
      <c r="C172" s="255"/>
      <c r="D172" s="256"/>
      <c r="E172" s="257">
        <f>'Автоматические данные'!$J$8</f>
        <v>19.829999999999998</v>
      </c>
      <c r="F172" s="258"/>
      <c r="G172" s="259"/>
      <c r="H172" s="257">
        <f>'Автоматические данные'!$J$9</f>
        <v>54.54</v>
      </c>
      <c r="I172" s="258"/>
      <c r="J172" s="259"/>
      <c r="K172" s="257">
        <f>'Автоматические данные'!$J$10</f>
        <v>25.61</v>
      </c>
      <c r="L172" s="258"/>
      <c r="M172" s="259"/>
    </row>
    <row r="173" spans="1:14" ht="17.399999999999999" x14ac:dyDescent="0.3">
      <c r="A173" s="254" t="str">
        <f>'Ручные данные'!$I$5</f>
        <v>4 квартал 2022 г.</v>
      </c>
      <c r="B173" s="255"/>
      <c r="C173" s="255"/>
      <c r="D173" s="256"/>
      <c r="E173" s="257">
        <f>'Автоматические данные'!$L$8</f>
        <v>22.35</v>
      </c>
      <c r="F173" s="258"/>
      <c r="G173" s="259"/>
      <c r="H173" s="257">
        <f>'Автоматические данные'!$L$9</f>
        <v>34.11</v>
      </c>
      <c r="I173" s="258"/>
      <c r="J173" s="259"/>
      <c r="K173" s="257">
        <f>'Автоматические данные'!$L$10</f>
        <v>31.76</v>
      </c>
      <c r="L173" s="258"/>
      <c r="M173" s="259"/>
    </row>
    <row r="174" spans="1:1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4" ht="21" customHeight="1" x14ac:dyDescent="0.3"/>
    <row r="197" spans="1:14" x14ac:dyDescent="0.3">
      <c r="A197" s="260" t="s">
        <v>8</v>
      </c>
      <c r="B197" s="260"/>
      <c r="C197" s="260"/>
      <c r="D197" s="260"/>
      <c r="E197" s="260"/>
      <c r="F197" s="260"/>
      <c r="G197" s="260"/>
      <c r="H197" s="260"/>
      <c r="I197" s="260"/>
      <c r="J197" s="260"/>
      <c r="K197" s="260"/>
      <c r="L197" s="260"/>
      <c r="M197" s="260"/>
      <c r="N197" s="260"/>
    </row>
    <row r="198" spans="1:14" x14ac:dyDescent="0.3">
      <c r="A198" s="260"/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  <c r="L198" s="260"/>
      <c r="M198" s="260"/>
      <c r="N198" s="260"/>
    </row>
    <row r="199" spans="1:14" ht="18.75" customHeight="1" x14ac:dyDescent="0.3">
      <c r="A199" s="260"/>
      <c r="B199" s="260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260"/>
      <c r="N199" s="260"/>
    </row>
    <row r="200" spans="1:14" ht="22.5" customHeight="1" x14ac:dyDescent="0.3">
      <c r="A200" s="238" t="s">
        <v>2</v>
      </c>
      <c r="B200" s="239"/>
      <c r="C200" s="240"/>
      <c r="D200" s="240"/>
      <c r="E200" s="241"/>
      <c r="F200" s="238" t="s">
        <v>9</v>
      </c>
      <c r="G200" s="242"/>
      <c r="H200" s="238" t="s">
        <v>10</v>
      </c>
      <c r="I200" s="243"/>
      <c r="J200" s="238" t="s">
        <v>11</v>
      </c>
      <c r="K200" s="242"/>
      <c r="L200" s="238" t="s">
        <v>12</v>
      </c>
      <c r="M200" s="242"/>
    </row>
    <row r="201" spans="1:14" ht="17.399999999999999" x14ac:dyDescent="0.3">
      <c r="A201" s="244" t="str">
        <f>'Ручные данные'!$I$3</f>
        <v>4 квартал 2023</v>
      </c>
      <c r="B201" s="245"/>
      <c r="C201" s="246"/>
      <c r="D201" s="246"/>
      <c r="E201" s="247"/>
      <c r="F201" s="173">
        <v>136</v>
      </c>
      <c r="G201" s="251"/>
      <c r="H201" s="252">
        <v>0</v>
      </c>
      <c r="I201" s="253"/>
      <c r="J201" s="252">
        <v>1</v>
      </c>
      <c r="K201" s="253"/>
      <c r="L201" s="252">
        <v>0</v>
      </c>
      <c r="M201" s="253"/>
    </row>
    <row r="202" spans="1:14" ht="17.399999999999999" x14ac:dyDescent="0.3">
      <c r="A202" s="248"/>
      <c r="B202" s="249"/>
      <c r="C202" s="249"/>
      <c r="D202" s="249"/>
      <c r="E202" s="250"/>
      <c r="F202" s="229">
        <f>SUM(F201/'Автоматические данные'!H15*100)</f>
        <v>99.270072992700733</v>
      </c>
      <c r="G202" s="230"/>
      <c r="H202" s="229">
        <v>0</v>
      </c>
      <c r="I202" s="230"/>
      <c r="J202" s="229">
        <v>0.72</v>
      </c>
      <c r="K202" s="230"/>
      <c r="L202" s="229">
        <f>SUM(L201/'Автоматические данные'!H15*100)</f>
        <v>0</v>
      </c>
      <c r="M202" s="230"/>
    </row>
    <row r="203" spans="1:14" ht="17.399999999999999" x14ac:dyDescent="0.3">
      <c r="A203" s="231" t="str">
        <f>'Ручные данные'!$I$4</f>
        <v>3 квартал 2023 г.</v>
      </c>
      <c r="B203" s="232"/>
      <c r="C203" s="233"/>
      <c r="D203" s="233"/>
      <c r="E203" s="234"/>
      <c r="F203" s="173">
        <v>120</v>
      </c>
      <c r="G203" s="172"/>
      <c r="H203" s="173">
        <v>0</v>
      </c>
      <c r="I203" s="172"/>
      <c r="J203" s="173">
        <v>1</v>
      </c>
      <c r="K203" s="172"/>
      <c r="L203" s="173">
        <v>0</v>
      </c>
      <c r="M203" s="172"/>
    </row>
    <row r="204" spans="1:14" ht="17.399999999999999" x14ac:dyDescent="0.3">
      <c r="A204" s="235"/>
      <c r="B204" s="236"/>
      <c r="C204" s="236"/>
      <c r="D204" s="236"/>
      <c r="E204" s="237"/>
      <c r="F204" s="229">
        <v>99.17</v>
      </c>
      <c r="G204" s="230"/>
      <c r="H204" s="229">
        <v>0</v>
      </c>
      <c r="I204" s="230"/>
      <c r="J204" s="229">
        <v>0.82</v>
      </c>
      <c r="K204" s="230"/>
      <c r="L204" s="229">
        <v>0</v>
      </c>
      <c r="M204" s="230"/>
    </row>
    <row r="205" spans="1:14" ht="17.399999999999999" x14ac:dyDescent="0.3">
      <c r="A205" s="222" t="str">
        <f>'Ручные данные'!$I$5</f>
        <v>4 квартал 2022 г.</v>
      </c>
      <c r="B205" s="223"/>
      <c r="C205" s="224"/>
      <c r="D205" s="224"/>
      <c r="E205" s="225"/>
      <c r="F205" s="173">
        <v>85</v>
      </c>
      <c r="G205" s="172"/>
      <c r="H205" s="173">
        <f>'Автоматические данные'!$L$12</f>
        <v>0</v>
      </c>
      <c r="I205" s="172"/>
      <c r="J205" s="173">
        <f>'Автоматические данные'!$L$13</f>
        <v>0</v>
      </c>
      <c r="K205" s="172"/>
      <c r="L205" s="173">
        <f>'Автоматические данные'!$L$14</f>
        <v>0</v>
      </c>
      <c r="M205" s="172"/>
    </row>
    <row r="206" spans="1:14" ht="17.399999999999999" x14ac:dyDescent="0.3">
      <c r="A206" s="226"/>
      <c r="B206" s="227"/>
      <c r="C206" s="227"/>
      <c r="D206" s="227"/>
      <c r="E206" s="228"/>
      <c r="F206" s="229">
        <f>SUM(F205/'Автоматические данные'!L15*100)</f>
        <v>100</v>
      </c>
      <c r="G206" s="230"/>
      <c r="H206" s="229">
        <f>SUM(H205/'Автоматические данные'!L15*100)</f>
        <v>0</v>
      </c>
      <c r="I206" s="230"/>
      <c r="J206" s="229">
        <f>SUM(J205/'Автоматические данные'!L15*100)</f>
        <v>0</v>
      </c>
      <c r="K206" s="230"/>
      <c r="L206" s="229">
        <f>SUM(Обзор!L205/'Автоматические данные'!L15*100)</f>
        <v>0</v>
      </c>
      <c r="M206" s="230"/>
    </row>
    <row r="207" spans="1:14" ht="24.75" customHeight="1" x14ac:dyDescent="0.35">
      <c r="A207" s="215" t="s">
        <v>13</v>
      </c>
      <c r="B207" s="215"/>
      <c r="C207" s="215"/>
      <c r="D207" s="215"/>
      <c r="E207" s="215"/>
      <c r="F207" s="215"/>
      <c r="G207" s="215"/>
      <c r="H207" s="215" t="s">
        <v>14</v>
      </c>
      <c r="I207" s="216"/>
      <c r="J207" s="216"/>
      <c r="K207" s="216"/>
      <c r="L207" s="216"/>
      <c r="M207" s="216"/>
    </row>
    <row r="208" spans="1:1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48" customHeight="1" x14ac:dyDescent="0.3">
      <c r="A227" s="217" t="s">
        <v>15</v>
      </c>
      <c r="B227" s="217"/>
      <c r="C227" s="217"/>
      <c r="D227" s="217"/>
      <c r="E227" s="217"/>
      <c r="F227" s="217"/>
      <c r="G227" s="6"/>
      <c r="H227" s="7"/>
      <c r="I227" s="7"/>
      <c r="J227" s="7"/>
      <c r="K227" s="7"/>
      <c r="L227" s="7"/>
      <c r="M227" s="7"/>
    </row>
    <row r="228" spans="1:1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ht="70.5" customHeight="1" x14ac:dyDescent="0.3">
      <c r="A229" s="218" t="str">
        <f>'Ручные данные'!$I$3</f>
        <v>4 квартал 2023</v>
      </c>
      <c r="B229" s="219"/>
      <c r="C229" s="218" t="str">
        <f>'Ручные данные'!$I$4</f>
        <v>3 квартал 2023 г.</v>
      </c>
      <c r="D229" s="219"/>
      <c r="E229" s="218" t="str">
        <f>'Ручные данные'!$I$5</f>
        <v>4 квартал 2022 г.</v>
      </c>
      <c r="F229" s="219"/>
      <c r="G229" s="8"/>
      <c r="H229" s="8"/>
      <c r="I229" s="8"/>
      <c r="J229" s="8"/>
      <c r="K229" s="8"/>
      <c r="L229" s="8"/>
      <c r="M229" s="8"/>
    </row>
    <row r="230" spans="1:13" ht="73.5" customHeight="1" x14ac:dyDescent="0.3">
      <c r="A230" s="220">
        <f>'Автоматические данные'!$H$16</f>
        <v>45.110999999999997</v>
      </c>
      <c r="B230" s="221"/>
      <c r="C230" s="220">
        <f>'Автоматические данные'!$J$16</f>
        <v>39.843000000000004</v>
      </c>
      <c r="D230" s="221"/>
      <c r="E230" s="220">
        <f>'Автоматические данные'!$L$16</f>
        <v>24.199000000000002</v>
      </c>
      <c r="F230" s="221"/>
      <c r="G230" s="8"/>
      <c r="H230" s="8"/>
      <c r="I230" s="8"/>
      <c r="J230" s="8"/>
      <c r="K230" s="8"/>
      <c r="L230" s="8"/>
      <c r="M230" s="8"/>
    </row>
    <row r="231" spans="1:13" ht="9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ht="33.75" customHeight="1" x14ac:dyDescent="0.3">
      <c r="A232" s="198" t="s">
        <v>16</v>
      </c>
      <c r="B232" s="198"/>
      <c r="C232" s="198"/>
      <c r="D232" s="198"/>
      <c r="E232" s="198"/>
      <c r="F232" s="198"/>
      <c r="G232" s="199" t="s">
        <v>17</v>
      </c>
      <c r="H232" s="199"/>
      <c r="I232" s="199"/>
      <c r="J232" s="199"/>
      <c r="K232" s="199"/>
      <c r="L232" s="199"/>
      <c r="M232" s="200"/>
    </row>
    <row r="233" spans="1:13" x14ac:dyDescent="0.3">
      <c r="A233" s="3"/>
      <c r="B233" s="3"/>
      <c r="C233" s="3"/>
      <c r="D233" s="3"/>
      <c r="E233" s="3"/>
      <c r="F233" s="3"/>
      <c r="G233" s="9"/>
      <c r="H233" s="9"/>
      <c r="I233" s="9"/>
      <c r="J233" s="9"/>
      <c r="K233" s="9"/>
      <c r="L233" s="9"/>
      <c r="M233" s="9"/>
    </row>
    <row r="234" spans="1:13" x14ac:dyDescent="0.3">
      <c r="G234" s="9"/>
      <c r="H234" s="9"/>
      <c r="I234" s="9"/>
      <c r="J234" s="9"/>
      <c r="K234" s="9"/>
      <c r="L234" s="9"/>
      <c r="M234" s="9"/>
    </row>
    <row r="235" spans="1:13" x14ac:dyDescent="0.3">
      <c r="G235" s="9"/>
      <c r="H235" s="9"/>
      <c r="I235" s="9"/>
      <c r="J235" s="9"/>
      <c r="K235" s="9"/>
      <c r="L235" s="9"/>
      <c r="M235" s="9"/>
    </row>
    <row r="236" spans="1:13" x14ac:dyDescent="0.3">
      <c r="G236" s="9"/>
      <c r="H236" s="9"/>
      <c r="I236" s="9"/>
      <c r="J236" s="9"/>
      <c r="K236" s="9"/>
      <c r="L236" s="9"/>
      <c r="M236" s="9"/>
    </row>
    <row r="237" spans="1:13" x14ac:dyDescent="0.3">
      <c r="G237" s="9"/>
      <c r="H237" s="9"/>
      <c r="I237" s="9"/>
      <c r="J237" s="9"/>
      <c r="K237" s="9"/>
      <c r="L237" s="9"/>
      <c r="M237" s="9"/>
    </row>
    <row r="238" spans="1:13" x14ac:dyDescent="0.3">
      <c r="G238" s="9"/>
      <c r="H238" s="9"/>
      <c r="I238" s="9"/>
      <c r="J238" s="9"/>
      <c r="K238" s="9"/>
      <c r="L238" s="9"/>
      <c r="M238" s="9"/>
    </row>
    <row r="239" spans="1:13" x14ac:dyDescent="0.3">
      <c r="G239" s="9"/>
      <c r="H239" s="9"/>
      <c r="I239" s="9"/>
      <c r="J239" s="9"/>
      <c r="K239" s="9"/>
      <c r="L239" s="9"/>
      <c r="M239" s="9"/>
    </row>
    <row r="240" spans="1:13" x14ac:dyDescent="0.3">
      <c r="G240" s="9"/>
      <c r="H240" s="9"/>
      <c r="I240" s="9"/>
      <c r="J240" s="9"/>
      <c r="K240" s="9"/>
      <c r="L240" s="9"/>
      <c r="M240" s="9"/>
    </row>
    <row r="241" spans="1:14" x14ac:dyDescent="0.3">
      <c r="G241" s="9"/>
      <c r="H241" s="9"/>
      <c r="I241" s="9"/>
      <c r="J241" s="9"/>
      <c r="K241" s="9"/>
      <c r="L241" s="9"/>
      <c r="M241" s="9"/>
    </row>
    <row r="242" spans="1:14" x14ac:dyDescent="0.3">
      <c r="G242" s="9"/>
      <c r="H242" s="9"/>
      <c r="I242" s="9"/>
      <c r="J242" s="9"/>
      <c r="K242" s="9"/>
      <c r="L242" s="9"/>
      <c r="M242" s="9"/>
    </row>
    <row r="243" spans="1:14" x14ac:dyDescent="0.3">
      <c r="G243" s="9"/>
      <c r="H243" s="9"/>
      <c r="I243" s="9"/>
      <c r="J243" s="9"/>
      <c r="K243" s="9"/>
      <c r="L243" s="9"/>
      <c r="M243" s="9"/>
    </row>
    <row r="244" spans="1:14" x14ac:dyDescent="0.3">
      <c r="G244" s="9"/>
      <c r="H244" s="9"/>
      <c r="I244" s="9"/>
      <c r="J244" s="9"/>
      <c r="K244" s="9"/>
      <c r="L244" s="9"/>
      <c r="M244" s="9"/>
    </row>
    <row r="245" spans="1:14" x14ac:dyDescent="0.3">
      <c r="G245" s="9"/>
      <c r="H245" s="9"/>
      <c r="I245" s="9"/>
      <c r="J245" s="9"/>
      <c r="K245" s="9"/>
      <c r="L245" s="9"/>
      <c r="M245" s="9"/>
    </row>
    <row r="246" spans="1:14" x14ac:dyDescent="0.3">
      <c r="G246" s="9"/>
      <c r="H246" s="9"/>
      <c r="I246" s="9"/>
      <c r="J246" s="9"/>
      <c r="K246" s="9"/>
      <c r="L246" s="9"/>
      <c r="M246" s="9"/>
    </row>
    <row r="247" spans="1:14" x14ac:dyDescent="0.3">
      <c r="G247" s="9"/>
      <c r="H247" s="9"/>
      <c r="I247" s="9"/>
      <c r="J247" s="9"/>
      <c r="K247" s="9"/>
      <c r="L247" s="9"/>
      <c r="M247" s="9"/>
    </row>
    <row r="248" spans="1:14" x14ac:dyDescent="0.3">
      <c r="G248" s="9"/>
      <c r="H248" s="9"/>
      <c r="I248" s="9"/>
      <c r="J248" s="9"/>
      <c r="K248" s="9"/>
      <c r="L248" s="9"/>
      <c r="M248" s="9"/>
    </row>
    <row r="249" spans="1:14" ht="55.5" customHeight="1" x14ac:dyDescent="0.3">
      <c r="A249" s="47" t="s">
        <v>18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</row>
    <row r="250" spans="1:14" ht="21" x14ac:dyDescent="0.4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</row>
    <row r="251" spans="1:14" ht="18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4" ht="46.5" customHeight="1" x14ac:dyDescent="0.3">
      <c r="A252" s="202" t="s">
        <v>19</v>
      </c>
      <c r="B252" s="203"/>
      <c r="C252" s="203"/>
      <c r="D252" s="203"/>
      <c r="E252" s="203"/>
      <c r="F252" s="203"/>
      <c r="G252" s="204"/>
      <c r="H252" s="205" t="str">
        <f>'Ручные данные'!$I$3</f>
        <v>4 квартал 2023</v>
      </c>
      <c r="I252" s="206"/>
      <c r="J252" s="205" t="str">
        <f>'Ручные данные'!$I$4</f>
        <v>3 квартал 2023 г.</v>
      </c>
      <c r="K252" s="206"/>
      <c r="L252" s="205" t="str">
        <f>'Ручные данные'!$I$5</f>
        <v>4 квартал 2022 г.</v>
      </c>
      <c r="M252" s="206"/>
    </row>
    <row r="253" spans="1:14" ht="17.399999999999999" x14ac:dyDescent="0.3">
      <c r="A253" s="207" t="s">
        <v>20</v>
      </c>
      <c r="B253" s="208"/>
      <c r="C253" s="208"/>
      <c r="D253" s="208"/>
      <c r="E253" s="208"/>
      <c r="F253" s="208"/>
      <c r="G253" s="209"/>
      <c r="H253" s="173">
        <v>4</v>
      </c>
      <c r="I253" s="172"/>
      <c r="J253" s="173">
        <v>4</v>
      </c>
      <c r="K253" s="172"/>
      <c r="L253" s="173">
        <v>4</v>
      </c>
      <c r="M253" s="172"/>
    </row>
    <row r="254" spans="1:14" ht="17.399999999999999" x14ac:dyDescent="0.3">
      <c r="A254" s="210"/>
      <c r="B254" s="29"/>
      <c r="C254" s="29"/>
      <c r="D254" s="29"/>
      <c r="E254" s="29"/>
      <c r="F254" s="29"/>
      <c r="G254" s="211"/>
      <c r="H254" s="176">
        <v>2.7210000000000001</v>
      </c>
      <c r="I254" s="175"/>
      <c r="J254" s="176">
        <v>2.9409999999999998</v>
      </c>
      <c r="K254" s="175"/>
      <c r="L254" s="176">
        <v>4.4939999999999998</v>
      </c>
      <c r="M254" s="175"/>
    </row>
    <row r="255" spans="1:14" ht="17.399999999999999" x14ac:dyDescent="0.3">
      <c r="A255" s="212"/>
      <c r="B255" s="213"/>
      <c r="C255" s="213"/>
      <c r="D255" s="213"/>
      <c r="E255" s="213"/>
      <c r="F255" s="213"/>
      <c r="G255" s="214"/>
      <c r="H255" s="179">
        <f>'Автоматические данные'!$H$34</f>
        <v>1.3171326023247392</v>
      </c>
      <c r="I255" s="178"/>
      <c r="J255" s="179">
        <v>0</v>
      </c>
      <c r="K255" s="178"/>
      <c r="L255" s="179">
        <v>0</v>
      </c>
      <c r="M255" s="178"/>
    </row>
    <row r="256" spans="1:14" ht="17.399999999999999" x14ac:dyDescent="0.3">
      <c r="A256" s="192" t="s">
        <v>21</v>
      </c>
      <c r="B256" s="193"/>
      <c r="C256" s="193"/>
      <c r="D256" s="193"/>
      <c r="E256" s="193"/>
      <c r="F256" s="161"/>
      <c r="G256" s="162"/>
      <c r="H256" s="173">
        <v>60</v>
      </c>
      <c r="I256" s="172"/>
      <c r="J256" s="173">
        <v>67</v>
      </c>
      <c r="K256" s="172"/>
      <c r="L256" s="173">
        <v>31</v>
      </c>
      <c r="M256" s="172"/>
    </row>
    <row r="257" spans="1:13" ht="17.399999999999999" x14ac:dyDescent="0.3">
      <c r="A257" s="194"/>
      <c r="B257" s="195"/>
      <c r="C257" s="195"/>
      <c r="D257" s="195"/>
      <c r="E257" s="195"/>
      <c r="F257" s="165"/>
      <c r="G257" s="166"/>
      <c r="H257" s="176">
        <v>40.816000000000003</v>
      </c>
      <c r="I257" s="175"/>
      <c r="J257" s="176">
        <v>49.264000000000003</v>
      </c>
      <c r="K257" s="175"/>
      <c r="L257" s="176">
        <v>34.831000000000003</v>
      </c>
      <c r="M257" s="175"/>
    </row>
    <row r="258" spans="1:13" ht="17.399999999999999" x14ac:dyDescent="0.3">
      <c r="A258" s="196"/>
      <c r="B258" s="197"/>
      <c r="C258" s="197"/>
      <c r="D258" s="197"/>
      <c r="E258" s="197"/>
      <c r="F258" s="169"/>
      <c r="G258" s="170"/>
      <c r="H258" s="179">
        <v>7.4</v>
      </c>
      <c r="I258" s="178"/>
      <c r="J258" s="179">
        <f>'Автоматические данные'!$H$35</f>
        <v>19.756989034871086</v>
      </c>
      <c r="K258" s="178"/>
      <c r="L258" s="179">
        <v>6.95</v>
      </c>
      <c r="M258" s="178"/>
    </row>
    <row r="259" spans="1:13" ht="17.399999999999999" x14ac:dyDescent="0.3">
      <c r="A259" s="186" t="s">
        <v>22</v>
      </c>
      <c r="B259" s="187"/>
      <c r="C259" s="187"/>
      <c r="D259" s="187"/>
      <c r="E259" s="187"/>
      <c r="F259" s="161"/>
      <c r="G259" s="162"/>
      <c r="H259" s="173">
        <v>3</v>
      </c>
      <c r="I259" s="172"/>
      <c r="J259" s="173">
        <v>0</v>
      </c>
      <c r="K259" s="172"/>
      <c r="L259" s="173">
        <v>6</v>
      </c>
      <c r="M259" s="172"/>
    </row>
    <row r="260" spans="1:13" ht="17.399999999999999" x14ac:dyDescent="0.3">
      <c r="A260" s="188"/>
      <c r="B260" s="189"/>
      <c r="C260" s="189"/>
      <c r="D260" s="189"/>
      <c r="E260" s="189"/>
      <c r="F260" s="165"/>
      <c r="G260" s="166"/>
      <c r="H260" s="176">
        <v>2.04</v>
      </c>
      <c r="I260" s="175"/>
      <c r="J260" s="176">
        <v>0</v>
      </c>
      <c r="K260" s="175"/>
      <c r="L260" s="176">
        <v>6.7409999999999997</v>
      </c>
      <c r="M260" s="175"/>
    </row>
    <row r="261" spans="1:13" ht="17.399999999999999" x14ac:dyDescent="0.3">
      <c r="A261" s="190"/>
      <c r="B261" s="191"/>
      <c r="C261" s="191"/>
      <c r="D261" s="191"/>
      <c r="E261" s="191"/>
      <c r="F261" s="169"/>
      <c r="G261" s="170"/>
      <c r="H261" s="179">
        <v>0</v>
      </c>
      <c r="I261" s="178"/>
      <c r="J261" s="179">
        <v>0</v>
      </c>
      <c r="K261" s="178"/>
      <c r="L261" s="179">
        <v>0</v>
      </c>
      <c r="M261" s="178"/>
    </row>
    <row r="262" spans="1:13" ht="17.399999999999999" x14ac:dyDescent="0.3">
      <c r="A262" s="180" t="s">
        <v>23</v>
      </c>
      <c r="B262" s="181"/>
      <c r="C262" s="181"/>
      <c r="D262" s="181"/>
      <c r="E262" s="181"/>
      <c r="F262" s="161"/>
      <c r="G262" s="162"/>
      <c r="H262" s="173">
        <v>22</v>
      </c>
      <c r="I262" s="172"/>
      <c r="J262" s="173">
        <v>20</v>
      </c>
      <c r="K262" s="172"/>
      <c r="L262" s="173">
        <v>12</v>
      </c>
      <c r="M262" s="172"/>
    </row>
    <row r="263" spans="1:13" ht="17.399999999999999" x14ac:dyDescent="0.3">
      <c r="A263" s="182"/>
      <c r="B263" s="183"/>
      <c r="C263" s="183"/>
      <c r="D263" s="183"/>
      <c r="E263" s="183"/>
      <c r="F263" s="165"/>
      <c r="G263" s="166"/>
      <c r="H263" s="176">
        <v>14.965</v>
      </c>
      <c r="I263" s="175"/>
      <c r="J263" s="176">
        <v>1.47</v>
      </c>
      <c r="K263" s="175"/>
      <c r="L263" s="176">
        <v>13.483000000000001</v>
      </c>
      <c r="M263" s="175"/>
    </row>
    <row r="264" spans="1:13" ht="17.399999999999999" x14ac:dyDescent="0.3">
      <c r="A264" s="184"/>
      <c r="B264" s="185"/>
      <c r="C264" s="185"/>
      <c r="D264" s="185"/>
      <c r="E264" s="185"/>
      <c r="F264" s="169"/>
      <c r="G264" s="170"/>
      <c r="H264" s="179">
        <v>4.62</v>
      </c>
      <c r="I264" s="178"/>
      <c r="J264" s="179">
        <f>'Автоматические данные'!$H$37</f>
        <v>7.2442293127860653</v>
      </c>
      <c r="K264" s="178"/>
      <c r="L264" s="179">
        <v>4.34</v>
      </c>
      <c r="M264" s="178"/>
    </row>
    <row r="265" spans="1:13" ht="17.399999999999999" x14ac:dyDescent="0.3">
      <c r="A265" s="159" t="s">
        <v>24</v>
      </c>
      <c r="B265" s="160"/>
      <c r="C265" s="160"/>
      <c r="D265" s="160"/>
      <c r="E265" s="160"/>
      <c r="F265" s="161"/>
      <c r="G265" s="162"/>
      <c r="H265" s="171">
        <v>39.454999999999998</v>
      </c>
      <c r="I265" s="172"/>
      <c r="J265" s="171">
        <v>45</v>
      </c>
      <c r="K265" s="172"/>
      <c r="L265" s="173">
        <v>36</v>
      </c>
      <c r="M265" s="172"/>
    </row>
    <row r="266" spans="1:13" ht="17.399999999999999" x14ac:dyDescent="0.3">
      <c r="A266" s="163"/>
      <c r="B266" s="164"/>
      <c r="C266" s="164"/>
      <c r="D266" s="164"/>
      <c r="E266" s="164"/>
      <c r="F266" s="165"/>
      <c r="G266" s="166"/>
      <c r="H266" s="174">
        <v>33.088000000000001</v>
      </c>
      <c r="I266" s="175"/>
      <c r="J266" s="174">
        <v>33.088000000000001</v>
      </c>
      <c r="K266" s="175"/>
      <c r="L266" s="176">
        <v>40.448999999999998</v>
      </c>
      <c r="M266" s="175"/>
    </row>
    <row r="267" spans="1:13" ht="17.399999999999999" x14ac:dyDescent="0.3">
      <c r="A267" s="167"/>
      <c r="B267" s="168"/>
      <c r="C267" s="168"/>
      <c r="D267" s="168"/>
      <c r="E267" s="168"/>
      <c r="F267" s="169"/>
      <c r="G267" s="170"/>
      <c r="H267" s="177">
        <v>6.1680000000000001</v>
      </c>
      <c r="I267" s="178"/>
      <c r="J267" s="177">
        <f>'Автоматические данные'!$H$38</f>
        <v>19.098422733708716</v>
      </c>
      <c r="K267" s="178"/>
      <c r="L267" s="179">
        <v>5.7949999999999999</v>
      </c>
      <c r="M267" s="178"/>
    </row>
    <row r="269" spans="1:13" ht="18" x14ac:dyDescent="0.35">
      <c r="A269" s="11"/>
      <c r="B269" s="151" t="s">
        <v>25</v>
      </c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</row>
    <row r="270" spans="1:13" ht="18" x14ac:dyDescent="0.35">
      <c r="A270" s="12"/>
      <c r="B270" s="151" t="s">
        <v>26</v>
      </c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</row>
    <row r="271" spans="1:13" ht="18" x14ac:dyDescent="0.35">
      <c r="A271" s="13"/>
      <c r="B271" s="151" t="s">
        <v>27</v>
      </c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</row>
    <row r="273" spans="1:14" ht="54.6" customHeight="1" x14ac:dyDescent="0.3">
      <c r="A273" s="47" t="s">
        <v>28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</row>
    <row r="274" spans="1:14" ht="15.6" x14ac:dyDescent="0.3">
      <c r="A274" s="152" t="str">
        <f>'Ручные данные'!$I$3</f>
        <v>4 квартал 2023</v>
      </c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</row>
    <row r="275" spans="1:14" ht="18" x14ac:dyDescent="0.35">
      <c r="A275" s="153" t="s">
        <v>29</v>
      </c>
      <c r="B275" s="154"/>
      <c r="C275" s="155" t="s">
        <v>30</v>
      </c>
      <c r="D275" s="156"/>
      <c r="E275" s="156"/>
      <c r="F275" s="156"/>
      <c r="G275" s="157"/>
      <c r="H275" s="155" t="s">
        <v>31</v>
      </c>
      <c r="I275" s="158"/>
      <c r="J275" s="155" t="s">
        <v>32</v>
      </c>
      <c r="K275" s="158"/>
      <c r="L275" s="155" t="s">
        <v>33</v>
      </c>
      <c r="M275" s="158"/>
    </row>
    <row r="276" spans="1:14" x14ac:dyDescent="0.3">
      <c r="A276" s="135" t="s">
        <v>34</v>
      </c>
      <c r="B276" s="136"/>
      <c r="C276" s="141" t="s">
        <v>35</v>
      </c>
      <c r="D276" s="142"/>
      <c r="E276" s="142"/>
      <c r="F276" s="142"/>
      <c r="G276" s="143"/>
      <c r="H276" s="144">
        <f>'Автоматические данные'!$H$41</f>
        <v>0</v>
      </c>
      <c r="I276" s="145"/>
      <c r="J276" s="146">
        <f>'Автоматические данные'!$J$41</f>
        <v>0</v>
      </c>
      <c r="K276" s="147"/>
      <c r="L276" s="146">
        <f>'Автоматические данные'!$L$41</f>
        <v>0</v>
      </c>
      <c r="M276" s="147"/>
    </row>
    <row r="277" spans="1:14" x14ac:dyDescent="0.3">
      <c r="A277" s="137"/>
      <c r="B277" s="138"/>
      <c r="C277" s="141" t="s">
        <v>36</v>
      </c>
      <c r="D277" s="142"/>
      <c r="E277" s="142"/>
      <c r="F277" s="142"/>
      <c r="G277" s="143"/>
      <c r="H277" s="144">
        <v>4</v>
      </c>
      <c r="I277" s="145"/>
      <c r="J277" s="146">
        <v>0.86199999999999999</v>
      </c>
      <c r="K277" s="147"/>
      <c r="L277" s="146">
        <f>'Автоматические данные'!$L$42</f>
        <v>0.86199999999999999</v>
      </c>
      <c r="M277" s="147"/>
    </row>
    <row r="278" spans="1:14" x14ac:dyDescent="0.3">
      <c r="A278" s="137"/>
      <c r="B278" s="138"/>
      <c r="C278" s="148" t="s">
        <v>37</v>
      </c>
      <c r="D278" s="149"/>
      <c r="E278" s="149"/>
      <c r="F278" s="149"/>
      <c r="G278" s="150"/>
      <c r="H278" s="144">
        <f>'Автоматические данные'!$H$43</f>
        <v>0</v>
      </c>
      <c r="I278" s="145"/>
      <c r="J278" s="146">
        <f>'Автоматические данные'!$J$43</f>
        <v>0</v>
      </c>
      <c r="K278" s="147"/>
      <c r="L278" s="146">
        <f>'Автоматические данные'!$L$43</f>
        <v>0</v>
      </c>
      <c r="M278" s="147"/>
    </row>
    <row r="279" spans="1:14" x14ac:dyDescent="0.3">
      <c r="A279" s="137"/>
      <c r="B279" s="138"/>
      <c r="C279" s="141" t="s">
        <v>38</v>
      </c>
      <c r="D279" s="142"/>
      <c r="E279" s="142"/>
      <c r="F279" s="142"/>
      <c r="G279" s="143"/>
      <c r="H279" s="144">
        <f>'Автоматические данные'!$H$44</f>
        <v>0</v>
      </c>
      <c r="I279" s="145"/>
      <c r="J279" s="146">
        <f>'Автоматические данные'!$J$44</f>
        <v>0</v>
      </c>
      <c r="K279" s="147"/>
      <c r="L279" s="146">
        <f>'Автоматические данные'!$L$44</f>
        <v>0</v>
      </c>
      <c r="M279" s="147"/>
    </row>
    <row r="280" spans="1:14" x14ac:dyDescent="0.3">
      <c r="A280" s="139"/>
      <c r="B280" s="140"/>
      <c r="C280" s="141" t="s">
        <v>39</v>
      </c>
      <c r="D280" s="142"/>
      <c r="E280" s="142"/>
      <c r="F280" s="142"/>
      <c r="G280" s="143"/>
      <c r="H280" s="144">
        <f>'Автоматические данные'!$H$45</f>
        <v>0</v>
      </c>
      <c r="I280" s="145"/>
      <c r="J280" s="146">
        <f>'Автоматические данные'!$J$45</f>
        <v>0</v>
      </c>
      <c r="K280" s="147"/>
      <c r="L280" s="146">
        <f>'Автоматические данные'!$L$45</f>
        <v>0</v>
      </c>
      <c r="M280" s="147"/>
    </row>
    <row r="281" spans="1:14" ht="21" customHeight="1" x14ac:dyDescent="0.3">
      <c r="A281" s="119" t="s">
        <v>40</v>
      </c>
      <c r="B281" s="120"/>
      <c r="C281" s="125" t="s">
        <v>41</v>
      </c>
      <c r="D281" s="126"/>
      <c r="E281" s="126"/>
      <c r="F281" s="126"/>
      <c r="G281" s="127"/>
      <c r="H281" s="128">
        <f>'Автоматические данные'!$H$47</f>
        <v>0</v>
      </c>
      <c r="I281" s="129"/>
      <c r="J281" s="130">
        <f>'Автоматические данные'!$J$47</f>
        <v>0</v>
      </c>
      <c r="K281" s="131"/>
      <c r="L281" s="130">
        <f>'Автоматические данные'!$L$47</f>
        <v>0</v>
      </c>
      <c r="M281" s="131"/>
    </row>
    <row r="282" spans="1:14" x14ac:dyDescent="0.3">
      <c r="A282" s="121"/>
      <c r="B282" s="122"/>
      <c r="C282" s="132" t="s">
        <v>42</v>
      </c>
      <c r="D282" s="133"/>
      <c r="E282" s="133"/>
      <c r="F282" s="133"/>
      <c r="G282" s="134"/>
      <c r="H282" s="128">
        <v>19</v>
      </c>
      <c r="I282" s="129"/>
      <c r="J282" s="130">
        <v>11.234999999999999</v>
      </c>
      <c r="K282" s="131"/>
      <c r="L282" s="130">
        <f>'Автоматические данные'!$L$48</f>
        <v>13.930999999999999</v>
      </c>
      <c r="M282" s="131"/>
    </row>
    <row r="283" spans="1:14" x14ac:dyDescent="0.3">
      <c r="A283" s="121"/>
      <c r="B283" s="122"/>
      <c r="C283" s="125" t="s">
        <v>43</v>
      </c>
      <c r="D283" s="126"/>
      <c r="E283" s="126"/>
      <c r="F283" s="126"/>
      <c r="G283" s="127"/>
      <c r="H283" s="128">
        <f>'Автоматические данные'!$H$49</f>
        <v>0</v>
      </c>
      <c r="I283" s="129"/>
      <c r="J283" s="130">
        <f>'Автоматические данные'!$J$49</f>
        <v>0</v>
      </c>
      <c r="K283" s="131"/>
      <c r="L283" s="130">
        <f>'Автоматические данные'!$L$49</f>
        <v>0</v>
      </c>
      <c r="M283" s="131"/>
    </row>
    <row r="284" spans="1:14" x14ac:dyDescent="0.3">
      <c r="A284" s="121"/>
      <c r="B284" s="122"/>
      <c r="C284" s="132" t="s">
        <v>44</v>
      </c>
      <c r="D284" s="133"/>
      <c r="E284" s="133"/>
      <c r="F284" s="133"/>
      <c r="G284" s="134"/>
      <c r="H284" s="128">
        <v>18</v>
      </c>
      <c r="I284" s="129"/>
      <c r="J284" s="130">
        <v>11.234999999999999</v>
      </c>
      <c r="K284" s="131"/>
      <c r="L284" s="130">
        <f>'Автоматические данные'!$L$50</f>
        <v>12.930999999999999</v>
      </c>
      <c r="M284" s="131"/>
    </row>
    <row r="285" spans="1:14" ht="29.25" customHeight="1" x14ac:dyDescent="0.3">
      <c r="A285" s="123"/>
      <c r="B285" s="124"/>
      <c r="C285" s="132" t="s">
        <v>45</v>
      </c>
      <c r="D285" s="133"/>
      <c r="E285" s="133"/>
      <c r="F285" s="133"/>
      <c r="G285" s="134"/>
      <c r="H285" s="128">
        <v>23</v>
      </c>
      <c r="I285" s="129"/>
      <c r="J285" s="130">
        <v>16.853000000000002</v>
      </c>
      <c r="K285" s="131"/>
      <c r="L285" s="130">
        <f>'Автоматические данные'!$L$51</f>
        <v>16.379000000000001</v>
      </c>
      <c r="M285" s="131"/>
    </row>
    <row r="286" spans="1:14" x14ac:dyDescent="0.3">
      <c r="A286" s="103" t="s">
        <v>46</v>
      </c>
      <c r="B286" s="104"/>
      <c r="C286" s="109" t="s">
        <v>47</v>
      </c>
      <c r="D286" s="110"/>
      <c r="E286" s="110"/>
      <c r="F286" s="110"/>
      <c r="G286" s="111"/>
      <c r="H286" s="112">
        <f>'Автоматические данные'!H53</f>
        <v>0</v>
      </c>
      <c r="I286" s="113"/>
      <c r="J286" s="114">
        <f>'Автоматические данные'!J53</f>
        <v>0</v>
      </c>
      <c r="K286" s="115"/>
      <c r="L286" s="114">
        <f>'Автоматические данные'!L53</f>
        <v>0</v>
      </c>
      <c r="M286" s="115"/>
    </row>
    <row r="287" spans="1:14" x14ac:dyDescent="0.3">
      <c r="A287" s="105"/>
      <c r="B287" s="106"/>
      <c r="C287" s="109" t="s">
        <v>48</v>
      </c>
      <c r="D287" s="110"/>
      <c r="E287" s="110"/>
      <c r="F287" s="110"/>
      <c r="G287" s="111"/>
      <c r="H287" s="112">
        <v>3</v>
      </c>
      <c r="I287" s="113"/>
      <c r="J287" s="114">
        <v>0</v>
      </c>
      <c r="K287" s="115"/>
      <c r="L287" s="114">
        <v>0</v>
      </c>
      <c r="M287" s="115"/>
    </row>
    <row r="288" spans="1:14" x14ac:dyDescent="0.3">
      <c r="A288" s="105"/>
      <c r="B288" s="106"/>
      <c r="C288" s="116" t="s">
        <v>49</v>
      </c>
      <c r="D288" s="117"/>
      <c r="E288" s="117"/>
      <c r="F288" s="117"/>
      <c r="G288" s="118"/>
      <c r="H288" s="112">
        <f>'Автоматические данные'!H55</f>
        <v>0</v>
      </c>
      <c r="I288" s="113"/>
      <c r="J288" s="114">
        <f>'Автоматические данные'!J55</f>
        <v>0</v>
      </c>
      <c r="K288" s="115"/>
      <c r="L288" s="114">
        <f>'Автоматические данные'!L55</f>
        <v>0</v>
      </c>
      <c r="M288" s="115"/>
    </row>
    <row r="289" spans="1:14" x14ac:dyDescent="0.3">
      <c r="A289" s="105"/>
      <c r="B289" s="106"/>
      <c r="C289" s="109" t="s">
        <v>50</v>
      </c>
      <c r="D289" s="110"/>
      <c r="E289" s="110"/>
      <c r="F289" s="110"/>
      <c r="G289" s="111"/>
      <c r="H289" s="112">
        <f>'Автоматические данные'!H56</f>
        <v>0</v>
      </c>
      <c r="I289" s="113"/>
      <c r="J289" s="114">
        <f>'Автоматические данные'!J56</f>
        <v>0</v>
      </c>
      <c r="K289" s="115"/>
      <c r="L289" s="114">
        <f>'Автоматические данные'!L56</f>
        <v>0</v>
      </c>
      <c r="M289" s="115"/>
    </row>
    <row r="290" spans="1:14" x14ac:dyDescent="0.3">
      <c r="A290" s="107"/>
      <c r="B290" s="108"/>
      <c r="C290" s="109" t="s">
        <v>51</v>
      </c>
      <c r="D290" s="110"/>
      <c r="E290" s="110"/>
      <c r="F290" s="110"/>
      <c r="G290" s="111"/>
      <c r="H290" s="112">
        <f>'Автоматические данные'!H57</f>
        <v>0</v>
      </c>
      <c r="I290" s="113"/>
      <c r="J290" s="114">
        <f>'Автоматические данные'!J57</f>
        <v>0</v>
      </c>
      <c r="K290" s="115"/>
      <c r="L290" s="114">
        <f>'Автоматические данные'!L57</f>
        <v>0</v>
      </c>
      <c r="M290" s="115"/>
    </row>
    <row r="291" spans="1:14" x14ac:dyDescent="0.3">
      <c r="A291" s="87" t="s">
        <v>52</v>
      </c>
      <c r="B291" s="88"/>
      <c r="C291" s="93" t="s">
        <v>53</v>
      </c>
      <c r="D291" s="94"/>
      <c r="E291" s="94"/>
      <c r="F291" s="94"/>
      <c r="G291" s="95"/>
      <c r="H291" s="96">
        <f>'Автоматические данные'!H59</f>
        <v>0</v>
      </c>
      <c r="I291" s="97"/>
      <c r="J291" s="98">
        <v>1.123</v>
      </c>
      <c r="K291" s="99"/>
      <c r="L291" s="98">
        <f>'Автоматические данные'!L59</f>
        <v>0.86199999999999999</v>
      </c>
      <c r="M291" s="99"/>
    </row>
    <row r="292" spans="1:14" x14ac:dyDescent="0.3">
      <c r="A292" s="89"/>
      <c r="B292" s="90"/>
      <c r="C292" s="93" t="s">
        <v>54</v>
      </c>
      <c r="D292" s="94"/>
      <c r="E292" s="94"/>
      <c r="F292" s="94"/>
      <c r="G292" s="95"/>
      <c r="H292" s="96">
        <v>4</v>
      </c>
      <c r="I292" s="97"/>
      <c r="J292" s="98">
        <v>4.4939999999999998</v>
      </c>
      <c r="K292" s="99"/>
      <c r="L292" s="98">
        <f>'Автоматические данные'!L60</f>
        <v>210.92596498628984</v>
      </c>
      <c r="M292" s="99"/>
    </row>
    <row r="293" spans="1:14" x14ac:dyDescent="0.3">
      <c r="A293" s="89"/>
      <c r="B293" s="90"/>
      <c r="C293" s="100" t="s">
        <v>55</v>
      </c>
      <c r="D293" s="101"/>
      <c r="E293" s="101"/>
      <c r="F293" s="101"/>
      <c r="G293" s="102"/>
      <c r="H293" s="96">
        <v>7</v>
      </c>
      <c r="I293" s="97"/>
      <c r="J293" s="98">
        <v>5.617</v>
      </c>
      <c r="K293" s="99"/>
      <c r="L293" s="98">
        <f>'Автоматические данные'!L61</f>
        <v>1.724</v>
      </c>
      <c r="M293" s="99"/>
    </row>
    <row r="294" spans="1:14" x14ac:dyDescent="0.3">
      <c r="A294" s="89"/>
      <c r="B294" s="90"/>
      <c r="C294" s="93" t="s">
        <v>56</v>
      </c>
      <c r="D294" s="94"/>
      <c r="E294" s="94"/>
      <c r="F294" s="94"/>
      <c r="G294" s="95"/>
      <c r="H294" s="96">
        <v>5</v>
      </c>
      <c r="I294" s="97"/>
      <c r="J294" s="98">
        <v>3.37</v>
      </c>
      <c r="K294" s="99"/>
      <c r="L294" s="98">
        <f>'Автоматические данные'!L62</f>
        <v>2.5859999999999999</v>
      </c>
      <c r="M294" s="99"/>
    </row>
    <row r="295" spans="1:14" ht="27" customHeight="1" x14ac:dyDescent="0.3">
      <c r="A295" s="91"/>
      <c r="B295" s="92"/>
      <c r="C295" s="93" t="s">
        <v>57</v>
      </c>
      <c r="D295" s="94"/>
      <c r="E295" s="94"/>
      <c r="F295" s="94"/>
      <c r="G295" s="95"/>
      <c r="H295" s="96">
        <v>6</v>
      </c>
      <c r="I295" s="97"/>
      <c r="J295" s="98">
        <v>5.617</v>
      </c>
      <c r="K295" s="99"/>
      <c r="L295" s="98">
        <f>'Автоматические данные'!L63</f>
        <v>3.448</v>
      </c>
      <c r="M295" s="99"/>
    </row>
    <row r="296" spans="1:14" ht="15.75" customHeight="1" x14ac:dyDescent="0.3">
      <c r="A296" s="30" t="s">
        <v>58</v>
      </c>
      <c r="B296" s="75"/>
      <c r="C296" s="80" t="s">
        <v>59</v>
      </c>
      <c r="D296" s="81"/>
      <c r="E296" s="81"/>
      <c r="F296" s="81"/>
      <c r="G296" s="82"/>
      <c r="H296" s="83">
        <v>0</v>
      </c>
      <c r="I296" s="84"/>
      <c r="J296" s="85">
        <v>0</v>
      </c>
      <c r="K296" s="86"/>
      <c r="L296" s="85">
        <f>'Автоматические данные'!L65</f>
        <v>0</v>
      </c>
      <c r="M296" s="86"/>
    </row>
    <row r="297" spans="1:14" ht="15.75" customHeight="1" x14ac:dyDescent="0.3">
      <c r="A297" s="76"/>
      <c r="B297" s="77"/>
      <c r="C297" s="80" t="s">
        <v>60</v>
      </c>
      <c r="D297" s="81"/>
      <c r="E297" s="81"/>
      <c r="F297" s="81"/>
      <c r="G297" s="82"/>
      <c r="H297" s="83">
        <v>33</v>
      </c>
      <c r="I297" s="84"/>
      <c r="J297" s="85">
        <v>19.100999999999999</v>
      </c>
      <c r="K297" s="86"/>
      <c r="L297" s="85">
        <f>'Автоматические данные'!L66</f>
        <v>26.724</v>
      </c>
      <c r="M297" s="86"/>
    </row>
    <row r="298" spans="1:14" ht="15.75" customHeight="1" x14ac:dyDescent="0.3">
      <c r="A298" s="76"/>
      <c r="B298" s="77"/>
      <c r="C298" s="80" t="s">
        <v>61</v>
      </c>
      <c r="D298" s="81"/>
      <c r="E298" s="81"/>
      <c r="F298" s="81"/>
      <c r="G298" s="82"/>
      <c r="H298" s="83">
        <f>'Автоматические данные'!H67</f>
        <v>0</v>
      </c>
      <c r="I298" s="84"/>
      <c r="J298" s="85">
        <f>'Автоматические данные'!J67</f>
        <v>0</v>
      </c>
      <c r="K298" s="86"/>
      <c r="L298" s="85">
        <f>'Автоматические данные'!L67</f>
        <v>0</v>
      </c>
      <c r="M298" s="86"/>
    </row>
    <row r="299" spans="1:14" ht="15.75" customHeight="1" x14ac:dyDescent="0.3">
      <c r="A299" s="76"/>
      <c r="B299" s="77"/>
      <c r="C299" s="80" t="s">
        <v>62</v>
      </c>
      <c r="D299" s="81"/>
      <c r="E299" s="81"/>
      <c r="F299" s="81"/>
      <c r="G299" s="82"/>
      <c r="H299" s="83">
        <v>25</v>
      </c>
      <c r="I299" s="84"/>
      <c r="J299" s="85">
        <v>15.73</v>
      </c>
      <c r="K299" s="86"/>
      <c r="L299" s="85">
        <f>'Автоматические данные'!L68</f>
        <v>19.827000000000002</v>
      </c>
      <c r="M299" s="86"/>
    </row>
    <row r="300" spans="1:14" ht="15.75" customHeight="1" x14ac:dyDescent="0.3">
      <c r="A300" s="78"/>
      <c r="B300" s="79"/>
      <c r="C300" s="80" t="s">
        <v>63</v>
      </c>
      <c r="D300" s="81"/>
      <c r="E300" s="81"/>
      <c r="F300" s="81"/>
      <c r="G300" s="82"/>
      <c r="H300" s="83">
        <f>'Автоматические данные'!H69</f>
        <v>0</v>
      </c>
      <c r="I300" s="84"/>
      <c r="J300" s="85">
        <f>'Автоматические данные'!J69</f>
        <v>0</v>
      </c>
      <c r="K300" s="86"/>
      <c r="L300" s="85">
        <f>'Автоматические данные'!L69</f>
        <v>0</v>
      </c>
      <c r="M300" s="86"/>
    </row>
    <row r="302" spans="1:14" ht="60" customHeight="1" x14ac:dyDescent="0.3">
      <c r="A302" s="47" t="s">
        <v>64</v>
      </c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</row>
    <row r="303" spans="1:14" x14ac:dyDescent="0.3">
      <c r="A303" s="48" t="s">
        <v>2</v>
      </c>
      <c r="B303" s="49"/>
      <c r="C303" s="48" t="s">
        <v>65</v>
      </c>
      <c r="D303" s="49"/>
      <c r="E303" s="54" t="s">
        <v>66</v>
      </c>
      <c r="F303" s="55"/>
      <c r="G303" s="55"/>
      <c r="H303" s="55"/>
      <c r="I303" s="55"/>
      <c r="J303" s="55"/>
      <c r="K303" s="55"/>
      <c r="L303" s="55"/>
      <c r="M303" s="56" t="s">
        <v>67</v>
      </c>
      <c r="N303" s="57"/>
    </row>
    <row r="304" spans="1:14" x14ac:dyDescent="0.3">
      <c r="A304" s="50"/>
      <c r="B304" s="51"/>
      <c r="C304" s="50"/>
      <c r="D304" s="51"/>
      <c r="E304" s="60" t="s">
        <v>68</v>
      </c>
      <c r="F304" s="63" t="s">
        <v>69</v>
      </c>
      <c r="G304" s="64"/>
      <c r="H304" s="69" t="s">
        <v>70</v>
      </c>
      <c r="I304" s="70"/>
      <c r="J304" s="70"/>
      <c r="K304" s="70"/>
      <c r="L304" s="70"/>
      <c r="M304" s="58"/>
      <c r="N304" s="59"/>
    </row>
    <row r="305" spans="1:14" x14ac:dyDescent="0.3">
      <c r="A305" s="50"/>
      <c r="B305" s="51"/>
      <c r="C305" s="50"/>
      <c r="D305" s="51"/>
      <c r="E305" s="61"/>
      <c r="F305" s="65"/>
      <c r="G305" s="66"/>
      <c r="H305" s="71" t="s">
        <v>68</v>
      </c>
      <c r="I305" s="73" t="s">
        <v>71</v>
      </c>
      <c r="J305" s="74"/>
      <c r="K305" s="74"/>
      <c r="L305" s="74"/>
      <c r="M305" s="58"/>
      <c r="N305" s="59"/>
    </row>
    <row r="306" spans="1:14" ht="93.75" customHeight="1" x14ac:dyDescent="0.3">
      <c r="A306" s="52"/>
      <c r="B306" s="53"/>
      <c r="C306" s="52"/>
      <c r="D306" s="53"/>
      <c r="E306" s="62"/>
      <c r="F306" s="67"/>
      <c r="G306" s="68"/>
      <c r="H306" s="72"/>
      <c r="I306" s="14" t="s">
        <v>72</v>
      </c>
      <c r="J306" s="14" t="s">
        <v>73</v>
      </c>
      <c r="K306" s="14" t="s">
        <v>74</v>
      </c>
      <c r="L306" s="14" t="s">
        <v>75</v>
      </c>
      <c r="M306" s="58"/>
      <c r="N306" s="59"/>
    </row>
    <row r="307" spans="1:14" ht="15.6" x14ac:dyDescent="0.3">
      <c r="A307" s="30" t="str">
        <f>'Ручные данные'!$I$3</f>
        <v>4 квартал 2023</v>
      </c>
      <c r="B307" s="31"/>
      <c r="C307" s="43">
        <v>137</v>
      </c>
      <c r="D307" s="44"/>
      <c r="E307" s="15">
        <v>137</v>
      </c>
      <c r="F307" s="43">
        <v>8</v>
      </c>
      <c r="G307" s="44"/>
      <c r="H307" s="16">
        <v>129</v>
      </c>
      <c r="I307" s="16">
        <f>'Автоматические данные'!$H$78</f>
        <v>12</v>
      </c>
      <c r="J307" s="16">
        <f>'Автоматические данные'!$H$80</f>
        <v>22</v>
      </c>
      <c r="K307" s="16">
        <v>72</v>
      </c>
      <c r="L307" s="17">
        <v>23</v>
      </c>
      <c r="M307" s="34"/>
      <c r="N307" s="35"/>
    </row>
    <row r="308" spans="1:14" ht="15.6" x14ac:dyDescent="0.3">
      <c r="A308" s="32"/>
      <c r="B308" s="33"/>
      <c r="C308" s="45">
        <f>SUM(C307/C307*100)</f>
        <v>100</v>
      </c>
      <c r="D308" s="46"/>
      <c r="E308" s="18">
        <f>SUM(E307/C307*100)</f>
        <v>100</v>
      </c>
      <c r="F308" s="45">
        <f>'Автоматические данные'!$H$75</f>
        <v>5.8390000000000004</v>
      </c>
      <c r="G308" s="46"/>
      <c r="H308" s="18">
        <v>94.16</v>
      </c>
      <c r="I308" s="19">
        <f>'Автоматические данные'!$H$79</f>
        <v>8.7590000000000003</v>
      </c>
      <c r="J308" s="19">
        <f>'Автоматические данные'!$H$81</f>
        <v>16.058</v>
      </c>
      <c r="K308" s="19">
        <v>52.55</v>
      </c>
      <c r="L308" s="20">
        <v>16.78</v>
      </c>
      <c r="M308" s="45"/>
      <c r="N308" s="46"/>
    </row>
    <row r="309" spans="1:14" ht="15.6" x14ac:dyDescent="0.3">
      <c r="A309" s="30" t="str">
        <f>'Ручные данные'!$I$4</f>
        <v>3 квартал 2023 г.</v>
      </c>
      <c r="B309" s="31"/>
      <c r="C309" s="43">
        <v>121</v>
      </c>
      <c r="D309" s="44"/>
      <c r="E309" s="16">
        <v>121</v>
      </c>
      <c r="F309" s="34">
        <v>1</v>
      </c>
      <c r="G309" s="35"/>
      <c r="H309" s="15">
        <v>120</v>
      </c>
      <c r="I309" s="15">
        <v>14</v>
      </c>
      <c r="J309" s="16">
        <v>12</v>
      </c>
      <c r="K309" s="16">
        <v>59</v>
      </c>
      <c r="L309" s="17">
        <v>39</v>
      </c>
      <c r="M309" s="36"/>
      <c r="N309" s="37"/>
    </row>
    <row r="310" spans="1:14" ht="15.6" x14ac:dyDescent="0.3">
      <c r="A310" s="32"/>
      <c r="B310" s="33"/>
      <c r="C310" s="45">
        <f>SUM(C309/C309*100)</f>
        <v>100</v>
      </c>
      <c r="D310" s="46"/>
      <c r="E310" s="21">
        <f>SUM(E309/C309*100)</f>
        <v>100</v>
      </c>
      <c r="F310" s="38">
        <f>'Автоматические данные'!$J$75</f>
        <v>0.82599999999999996</v>
      </c>
      <c r="G310" s="39"/>
      <c r="H310" s="21">
        <f>'Автоматические данные'!$J$77</f>
        <v>99.173000000000002</v>
      </c>
      <c r="I310" s="19">
        <f>'Автоматические данные'!$J$79</f>
        <v>11.57</v>
      </c>
      <c r="J310" s="19">
        <f>'Автоматические данные'!$J$81</f>
        <v>10</v>
      </c>
      <c r="K310" s="19">
        <f>SUM(K309/H309*100)</f>
        <v>49.166666666666664</v>
      </c>
      <c r="L310" s="20">
        <f>SUM(L309/H309*100)</f>
        <v>32.5</v>
      </c>
      <c r="M310" s="40"/>
      <c r="N310" s="41"/>
    </row>
    <row r="311" spans="1:14" ht="15.6" x14ac:dyDescent="0.3">
      <c r="A311" s="30" t="str">
        <f>'Ручные данные'!$I$5</f>
        <v>4 квартал 2022 г.</v>
      </c>
      <c r="B311" s="31"/>
      <c r="C311" s="34">
        <v>85</v>
      </c>
      <c r="D311" s="35"/>
      <c r="E311" s="16">
        <v>85</v>
      </c>
      <c r="F311" s="34">
        <v>1</v>
      </c>
      <c r="G311" s="35"/>
      <c r="H311" s="16">
        <v>84</v>
      </c>
      <c r="I311" s="16">
        <v>14</v>
      </c>
      <c r="J311" s="15">
        <v>5</v>
      </c>
      <c r="K311" s="16">
        <v>51</v>
      </c>
      <c r="L311" s="17">
        <v>14</v>
      </c>
      <c r="M311" s="36"/>
      <c r="N311" s="37"/>
    </row>
    <row r="312" spans="1:14" ht="15.6" x14ac:dyDescent="0.3">
      <c r="A312" s="32"/>
      <c r="B312" s="33"/>
      <c r="C312" s="38">
        <f>SUM(C311/C311*100)</f>
        <v>100</v>
      </c>
      <c r="D312" s="39"/>
      <c r="E312" s="18">
        <f>SUM(E311/C311*100)</f>
        <v>100</v>
      </c>
      <c r="F312" s="38">
        <f>'Автоматические данные'!$L$75</f>
        <v>1.17</v>
      </c>
      <c r="G312" s="39"/>
      <c r="H312" s="21">
        <f>'Автоматические данные'!$L$77</f>
        <v>98.8</v>
      </c>
      <c r="I312" s="19">
        <f>'Автоматические данные'!$L$79</f>
        <v>16.47</v>
      </c>
      <c r="J312" s="19">
        <f>'Автоматические данные'!$L$81</f>
        <v>5.88</v>
      </c>
      <c r="K312" s="19">
        <f>SUM(K311/H311*100)</f>
        <v>60.714285714285708</v>
      </c>
      <c r="L312" s="20">
        <f>SUM(L311/H311*100)</f>
        <v>16.666666666666664</v>
      </c>
      <c r="M312" s="40"/>
      <c r="N312" s="41"/>
    </row>
    <row r="315" spans="1:14" ht="15.6" x14ac:dyDescent="0.3">
      <c r="A315" s="22"/>
      <c r="B315" s="28" t="s">
        <v>76</v>
      </c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</row>
    <row r="316" spans="1:14" x14ac:dyDescent="0.3">
      <c r="A316" s="23"/>
      <c r="B316" s="28" t="s">
        <v>77</v>
      </c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</row>
    <row r="317" spans="1:14" ht="15.6" x14ac:dyDescent="0.3">
      <c r="A317" s="24"/>
      <c r="B317" s="28" t="s">
        <v>78</v>
      </c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26" spans="1:13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</row>
    <row r="327" spans="1:13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</row>
    <row r="328" spans="1:13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</row>
    <row r="329" spans="1:13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</row>
    <row r="330" spans="1:13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</row>
    <row r="331" spans="1:13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</row>
    <row r="332" spans="1:13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</row>
    <row r="333" spans="1:13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spans="1:13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</row>
    <row r="335" spans="1:13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</row>
    <row r="336" spans="1:13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</row>
    <row r="337" spans="1:13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1:13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  <row r="339" spans="1:13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</row>
    <row r="340" spans="1:13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</row>
    <row r="341" spans="1:13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</row>
    <row r="342" spans="1:13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</row>
    <row r="343" spans="1:13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</row>
    <row r="344" spans="1:13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</row>
    <row r="345" spans="1:13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</row>
    <row r="346" spans="1:13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</row>
    <row r="347" spans="1:13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</row>
    <row r="348" spans="1:13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</row>
    <row r="349" spans="1:13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</row>
    <row r="350" spans="1:13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</row>
    <row r="351" spans="1:13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</row>
    <row r="352" spans="1:13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</row>
    <row r="353" spans="1:13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</row>
    <row r="354" spans="1:13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</row>
    <row r="355" spans="1:13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</row>
  </sheetData>
  <mergeCells count="288">
    <mergeCell ref="A1:N14"/>
    <mergeCell ref="A16:N19"/>
    <mergeCell ref="A21:N30"/>
    <mergeCell ref="A136:N138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42:D142"/>
    <mergeCell ref="E142:G142"/>
    <mergeCell ref="H142:J142"/>
    <mergeCell ref="K142:M142"/>
    <mergeCell ref="A143:D143"/>
    <mergeCell ref="E143:G143"/>
    <mergeCell ref="H143:J143"/>
    <mergeCell ref="K143:M143"/>
    <mergeCell ref="H145:M147"/>
    <mergeCell ref="A167:N169"/>
    <mergeCell ref="A170:D170"/>
    <mergeCell ref="E170:G170"/>
    <mergeCell ref="H170:J170"/>
    <mergeCell ref="K170:M170"/>
    <mergeCell ref="A171:D171"/>
    <mergeCell ref="E171:G171"/>
    <mergeCell ref="H171:J171"/>
    <mergeCell ref="K171:M171"/>
    <mergeCell ref="A172:D172"/>
    <mergeCell ref="E172:G172"/>
    <mergeCell ref="H172:J172"/>
    <mergeCell ref="K172:M172"/>
    <mergeCell ref="A173:D173"/>
    <mergeCell ref="E173:G173"/>
    <mergeCell ref="H173:J173"/>
    <mergeCell ref="K173:M173"/>
    <mergeCell ref="A197:N199"/>
    <mergeCell ref="A200:E200"/>
    <mergeCell ref="F200:G200"/>
    <mergeCell ref="H200:I200"/>
    <mergeCell ref="J200:K200"/>
    <mergeCell ref="L200:M200"/>
    <mergeCell ref="A201:E202"/>
    <mergeCell ref="F201:G201"/>
    <mergeCell ref="H201:I201"/>
    <mergeCell ref="J201:K201"/>
    <mergeCell ref="L201:M201"/>
    <mergeCell ref="F202:G202"/>
    <mergeCell ref="H202:I202"/>
    <mergeCell ref="J202:K202"/>
    <mergeCell ref="L202:M202"/>
    <mergeCell ref="A203:E204"/>
    <mergeCell ref="F203:G203"/>
    <mergeCell ref="H203:I203"/>
    <mergeCell ref="J203:K203"/>
    <mergeCell ref="L203:M203"/>
    <mergeCell ref="F204:G204"/>
    <mergeCell ref="H204:I204"/>
    <mergeCell ref="J204:K204"/>
    <mergeCell ref="L204:M204"/>
    <mergeCell ref="A205:E206"/>
    <mergeCell ref="F205:G205"/>
    <mergeCell ref="H205:I205"/>
    <mergeCell ref="J205:K205"/>
    <mergeCell ref="L205:M205"/>
    <mergeCell ref="F206:G206"/>
    <mergeCell ref="H206:I206"/>
    <mergeCell ref="J206:K206"/>
    <mergeCell ref="L206:M206"/>
    <mergeCell ref="A207:G207"/>
    <mergeCell ref="H207:M207"/>
    <mergeCell ref="A227:F227"/>
    <mergeCell ref="A229:B229"/>
    <mergeCell ref="C229:D229"/>
    <mergeCell ref="E229:F229"/>
    <mergeCell ref="A230:B230"/>
    <mergeCell ref="C230:D230"/>
    <mergeCell ref="E230:F230"/>
    <mergeCell ref="A232:F232"/>
    <mergeCell ref="G232:M232"/>
    <mergeCell ref="A249:N249"/>
    <mergeCell ref="A250:M250"/>
    <mergeCell ref="A252:G252"/>
    <mergeCell ref="H252:I252"/>
    <mergeCell ref="J252:K252"/>
    <mergeCell ref="L252:M252"/>
    <mergeCell ref="A253:G255"/>
    <mergeCell ref="H253:I253"/>
    <mergeCell ref="J253:K253"/>
    <mergeCell ref="L253:M253"/>
    <mergeCell ref="H254:I254"/>
    <mergeCell ref="J254:K254"/>
    <mergeCell ref="L254:M254"/>
    <mergeCell ref="H255:I255"/>
    <mergeCell ref="J255:K255"/>
    <mergeCell ref="L255:M255"/>
    <mergeCell ref="A256:G258"/>
    <mergeCell ref="H256:I256"/>
    <mergeCell ref="J256:K256"/>
    <mergeCell ref="L256:M256"/>
    <mergeCell ref="H257:I257"/>
    <mergeCell ref="J257:K257"/>
    <mergeCell ref="L257:M257"/>
    <mergeCell ref="H258:I258"/>
    <mergeCell ref="J258:K258"/>
    <mergeCell ref="L258:M258"/>
    <mergeCell ref="A259:G261"/>
    <mergeCell ref="H259:I259"/>
    <mergeCell ref="J259:K259"/>
    <mergeCell ref="L259:M259"/>
    <mergeCell ref="H260:I260"/>
    <mergeCell ref="J260:K260"/>
    <mergeCell ref="L260:M260"/>
    <mergeCell ref="H261:I261"/>
    <mergeCell ref="J261:K261"/>
    <mergeCell ref="L261:M261"/>
    <mergeCell ref="A262:G264"/>
    <mergeCell ref="H262:I262"/>
    <mergeCell ref="J262:K262"/>
    <mergeCell ref="L262:M262"/>
    <mergeCell ref="H263:I263"/>
    <mergeCell ref="J263:K263"/>
    <mergeCell ref="L263:M263"/>
    <mergeCell ref="H264:I264"/>
    <mergeCell ref="J264:K264"/>
    <mergeCell ref="L264:M264"/>
    <mergeCell ref="A265:G267"/>
    <mergeCell ref="H265:I265"/>
    <mergeCell ref="J265:K265"/>
    <mergeCell ref="L265:M265"/>
    <mergeCell ref="H266:I266"/>
    <mergeCell ref="J266:K266"/>
    <mergeCell ref="L266:M266"/>
    <mergeCell ref="H267:I267"/>
    <mergeCell ref="J267:K267"/>
    <mergeCell ref="L267:M267"/>
    <mergeCell ref="B269:M269"/>
    <mergeCell ref="B270:M270"/>
    <mergeCell ref="B271:M271"/>
    <mergeCell ref="A273:N273"/>
    <mergeCell ref="A274:M274"/>
    <mergeCell ref="A275:B275"/>
    <mergeCell ref="C275:G275"/>
    <mergeCell ref="H275:I275"/>
    <mergeCell ref="J275:K275"/>
    <mergeCell ref="L275:M275"/>
    <mergeCell ref="A276:B280"/>
    <mergeCell ref="C276:G276"/>
    <mergeCell ref="H276:I276"/>
    <mergeCell ref="J276:K276"/>
    <mergeCell ref="L276:M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C280:G280"/>
    <mergeCell ref="H280:I280"/>
    <mergeCell ref="J280:K280"/>
    <mergeCell ref="L280:M280"/>
    <mergeCell ref="A281:B285"/>
    <mergeCell ref="C281:G281"/>
    <mergeCell ref="H281:I281"/>
    <mergeCell ref="J281:K281"/>
    <mergeCell ref="L281:M281"/>
    <mergeCell ref="C282:G282"/>
    <mergeCell ref="H282:I282"/>
    <mergeCell ref="J282:K282"/>
    <mergeCell ref="L282:M282"/>
    <mergeCell ref="C283:G283"/>
    <mergeCell ref="H283:I283"/>
    <mergeCell ref="J283:K283"/>
    <mergeCell ref="L283:M283"/>
    <mergeCell ref="C284:G284"/>
    <mergeCell ref="H284:I284"/>
    <mergeCell ref="J284:K284"/>
    <mergeCell ref="L284:M284"/>
    <mergeCell ref="C285:G285"/>
    <mergeCell ref="H285:I285"/>
    <mergeCell ref="J285:K285"/>
    <mergeCell ref="L285:M285"/>
    <mergeCell ref="A286:B290"/>
    <mergeCell ref="C286:G286"/>
    <mergeCell ref="H286:I286"/>
    <mergeCell ref="J286:K286"/>
    <mergeCell ref="L286:M286"/>
    <mergeCell ref="C287:G287"/>
    <mergeCell ref="H287:I287"/>
    <mergeCell ref="J287:K287"/>
    <mergeCell ref="L287:M287"/>
    <mergeCell ref="C288:G288"/>
    <mergeCell ref="H288:I288"/>
    <mergeCell ref="J288:K288"/>
    <mergeCell ref="L288:M288"/>
    <mergeCell ref="C289:G289"/>
    <mergeCell ref="H289:I289"/>
    <mergeCell ref="J289:K289"/>
    <mergeCell ref="L289:M289"/>
    <mergeCell ref="C290:G290"/>
    <mergeCell ref="H290:I290"/>
    <mergeCell ref="J290:K290"/>
    <mergeCell ref="L290:M290"/>
    <mergeCell ref="A291:B295"/>
    <mergeCell ref="C291:G291"/>
    <mergeCell ref="H291:I291"/>
    <mergeCell ref="J291:K291"/>
    <mergeCell ref="L291:M291"/>
    <mergeCell ref="C292:G292"/>
    <mergeCell ref="H292:I292"/>
    <mergeCell ref="J292:K292"/>
    <mergeCell ref="L292:M292"/>
    <mergeCell ref="C293:G293"/>
    <mergeCell ref="H293:I293"/>
    <mergeCell ref="J293:K293"/>
    <mergeCell ref="L293:M293"/>
    <mergeCell ref="C294:G294"/>
    <mergeCell ref="H294:I294"/>
    <mergeCell ref="J294:K294"/>
    <mergeCell ref="L294:M294"/>
    <mergeCell ref="C295:G295"/>
    <mergeCell ref="H295:I295"/>
    <mergeCell ref="J295:K295"/>
    <mergeCell ref="L295:M295"/>
    <mergeCell ref="A296:B300"/>
    <mergeCell ref="C296:G296"/>
    <mergeCell ref="H296:I296"/>
    <mergeCell ref="J296:K296"/>
    <mergeCell ref="L296:M296"/>
    <mergeCell ref="C297:G297"/>
    <mergeCell ref="H297:I297"/>
    <mergeCell ref="J297:K297"/>
    <mergeCell ref="L297:M297"/>
    <mergeCell ref="C298:G298"/>
    <mergeCell ref="H298:I298"/>
    <mergeCell ref="J298:K298"/>
    <mergeCell ref="L298:M298"/>
    <mergeCell ref="C299:G299"/>
    <mergeCell ref="H299:I299"/>
    <mergeCell ref="J299:K299"/>
    <mergeCell ref="L299:M299"/>
    <mergeCell ref="C300:G300"/>
    <mergeCell ref="H300:I300"/>
    <mergeCell ref="J300:K300"/>
    <mergeCell ref="L300:M300"/>
    <mergeCell ref="A302:N302"/>
    <mergeCell ref="A303:B306"/>
    <mergeCell ref="C303:D306"/>
    <mergeCell ref="E303:L303"/>
    <mergeCell ref="M303:N306"/>
    <mergeCell ref="E304:E306"/>
    <mergeCell ref="F304:G306"/>
    <mergeCell ref="H304:L304"/>
    <mergeCell ref="H305:H306"/>
    <mergeCell ref="I305:L305"/>
    <mergeCell ref="A307:B308"/>
    <mergeCell ref="C307:D307"/>
    <mergeCell ref="F307:G307"/>
    <mergeCell ref="M307:N307"/>
    <mergeCell ref="C308:D308"/>
    <mergeCell ref="F308:G308"/>
    <mergeCell ref="M308:N308"/>
    <mergeCell ref="A309:B310"/>
    <mergeCell ref="C309:D309"/>
    <mergeCell ref="F309:G309"/>
    <mergeCell ref="M309:N309"/>
    <mergeCell ref="C310:D310"/>
    <mergeCell ref="F310:G310"/>
    <mergeCell ref="M310:N310"/>
    <mergeCell ref="B317:N317"/>
    <mergeCell ref="A326:M355"/>
    <mergeCell ref="A311:B312"/>
    <mergeCell ref="C311:D311"/>
    <mergeCell ref="F311:G311"/>
    <mergeCell ref="M311:N311"/>
    <mergeCell ref="C312:D312"/>
    <mergeCell ref="F312:G312"/>
    <mergeCell ref="M312:N312"/>
    <mergeCell ref="B315:N315"/>
    <mergeCell ref="B316:N316"/>
  </mergeCells>
  <pageMargins left="1.1151960784313726" right="0.7" top="0.75" bottom="0.75" header="0.3" footer="0.3"/>
  <pageSetup paperSize="9" firstPageNumber="4294967295" orientation="landscape" r:id="rId1"/>
  <headerFooter differentFirst="1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182880</xdr:colOff>
                <xdr:row>325</xdr:row>
                <xdr:rowOff>121920</xdr:rowOff>
              </from>
              <to>
                <xdr:col>12</xdr:col>
                <xdr:colOff>457200</xdr:colOff>
                <xdr:row>349</xdr:row>
                <xdr:rowOff>45720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 sizeWithCells="1">
              <from>
                <xdr:col>0</xdr:col>
                <xdr:colOff>0</xdr:colOff>
                <xdr:row>104</xdr:row>
                <xdr:rowOff>60960</xdr:rowOff>
              </from>
              <to>
                <xdr:col>12</xdr:col>
                <xdr:colOff>533400</xdr:colOff>
                <xdr:row>117</xdr:row>
                <xdr:rowOff>68580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autoPict="0" r:id="rId9">
            <anchor moveWithCells="1" sizeWithCells="1">
              <from>
                <xdr:col>0</xdr:col>
                <xdr:colOff>0</xdr:colOff>
                <xdr:row>90</xdr:row>
                <xdr:rowOff>45720</xdr:rowOff>
              </from>
              <to>
                <xdr:col>12</xdr:col>
                <xdr:colOff>525780</xdr:colOff>
                <xdr:row>104</xdr:row>
                <xdr:rowOff>45720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10">
          <objectPr defaultSize="0" autoPict="0" r:id="rId11">
            <anchor moveWithCells="1" sizeWithCells="1">
              <from>
                <xdr:col>0</xdr:col>
                <xdr:colOff>0</xdr:colOff>
                <xdr:row>69</xdr:row>
                <xdr:rowOff>68580</xdr:rowOff>
              </from>
              <to>
                <xdr:col>12</xdr:col>
                <xdr:colOff>525780</xdr:colOff>
                <xdr:row>91</xdr:row>
                <xdr:rowOff>0</xdr:rowOff>
              </to>
            </anchor>
          </objectPr>
        </oleObject>
      </mc:Choice>
      <mc:Fallback>
        <oleObject progId="Word.Document.12" shapeId="1028" r:id="rId10"/>
      </mc:Fallback>
    </mc:AlternateContent>
    <mc:AlternateContent xmlns:mc="http://schemas.openxmlformats.org/markup-compatibility/2006">
      <mc:Choice Requires="x14">
        <oleObject progId="Word.Document.12" shapeId="1029" r:id="rId12">
          <objectPr defaultSize="0" autoPict="0" r:id="rId13">
            <anchor moveWithCells="1" sizeWithCells="1">
              <from>
                <xdr:col>0</xdr:col>
                <xdr:colOff>7620</xdr:colOff>
                <xdr:row>31</xdr:row>
                <xdr:rowOff>22860</xdr:rowOff>
              </from>
              <to>
                <xdr:col>12</xdr:col>
                <xdr:colOff>457200</xdr:colOff>
                <xdr:row>72</xdr:row>
                <xdr:rowOff>83820</xdr:rowOff>
              </to>
            </anchor>
          </objectPr>
        </oleObject>
      </mc:Choice>
      <mc:Fallback>
        <oleObject progId="Word.Document.12" shapeId="1029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topLeftCell="A61" workbookViewId="0">
      <selection activeCell="P81" sqref="P81"/>
    </sheetView>
  </sheetViews>
  <sheetFormatPr defaultRowHeight="14.4" x14ac:dyDescent="0.3"/>
  <sheetData>
    <row r="1" spans="1:15" ht="21" x14ac:dyDescent="0.3">
      <c r="A1" s="348" t="s">
        <v>79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3" spans="1:15" ht="15.6" x14ac:dyDescent="0.3">
      <c r="A3" s="349" t="s">
        <v>80</v>
      </c>
      <c r="B3" s="350"/>
      <c r="C3" s="350"/>
      <c r="D3" s="350"/>
      <c r="E3" s="350"/>
      <c r="F3" s="350"/>
      <c r="G3" s="351"/>
      <c r="H3" s="349" t="str">
        <f>'Ручные данные'!$I$3</f>
        <v>4 квартал 2023</v>
      </c>
      <c r="I3" s="352"/>
      <c r="J3" s="349" t="str">
        <f>'Ручные данные'!$I$4</f>
        <v>3 квартал 2023 г.</v>
      </c>
      <c r="K3" s="352"/>
      <c r="L3" s="349" t="str">
        <f>'Ручные данные'!$I$5</f>
        <v>4 квартал 2022 г.</v>
      </c>
      <c r="M3" s="352"/>
    </row>
    <row r="4" spans="1:15" x14ac:dyDescent="0.3">
      <c r="A4" s="141" t="s">
        <v>81</v>
      </c>
      <c r="B4" s="339"/>
      <c r="C4" s="339"/>
      <c r="D4" s="339"/>
      <c r="E4" s="339"/>
      <c r="F4" s="339"/>
      <c r="G4" s="340"/>
      <c r="H4" s="341">
        <v>33</v>
      </c>
      <c r="I4" s="342"/>
      <c r="J4" s="341">
        <v>24</v>
      </c>
      <c r="K4" s="342"/>
      <c r="L4" s="341">
        <v>19</v>
      </c>
      <c r="M4" s="342"/>
      <c r="O4" s="25"/>
    </row>
    <row r="5" spans="1:15" x14ac:dyDescent="0.3">
      <c r="A5" s="141" t="s">
        <v>82</v>
      </c>
      <c r="B5" s="339"/>
      <c r="C5" s="339"/>
      <c r="D5" s="339"/>
      <c r="E5" s="339"/>
      <c r="F5" s="339"/>
      <c r="G5" s="340"/>
      <c r="H5" s="341">
        <v>78</v>
      </c>
      <c r="I5" s="342"/>
      <c r="J5" s="341">
        <v>66</v>
      </c>
      <c r="K5" s="342"/>
      <c r="L5" s="341">
        <v>29</v>
      </c>
      <c r="M5" s="342"/>
      <c r="O5" s="25"/>
    </row>
    <row r="6" spans="1:15" x14ac:dyDescent="0.3">
      <c r="A6" s="141" t="s">
        <v>83</v>
      </c>
      <c r="B6" s="339"/>
      <c r="C6" s="339"/>
      <c r="D6" s="339"/>
      <c r="E6" s="339"/>
      <c r="F6" s="339"/>
      <c r="G6" s="340"/>
      <c r="H6" s="341">
        <v>26</v>
      </c>
      <c r="I6" s="342"/>
      <c r="J6" s="341">
        <v>31</v>
      </c>
      <c r="K6" s="342"/>
      <c r="L6" s="341">
        <v>27</v>
      </c>
      <c r="M6" s="342"/>
      <c r="O6" s="25"/>
    </row>
    <row r="7" spans="1:15" x14ac:dyDescent="0.3">
      <c r="A7" s="141" t="s">
        <v>84</v>
      </c>
      <c r="B7" s="339"/>
      <c r="C7" s="339"/>
      <c r="D7" s="339"/>
      <c r="E7" s="339"/>
      <c r="F7" s="339"/>
      <c r="G7" s="340"/>
      <c r="H7" s="341">
        <v>137</v>
      </c>
      <c r="I7" s="342"/>
      <c r="J7" s="341">
        <v>121</v>
      </c>
      <c r="K7" s="342"/>
      <c r="L7" s="341">
        <v>85</v>
      </c>
      <c r="M7" s="342"/>
      <c r="O7" s="25"/>
    </row>
    <row r="8" spans="1:15" ht="28.5" customHeight="1" x14ac:dyDescent="0.3">
      <c r="A8" s="343" t="s">
        <v>85</v>
      </c>
      <c r="B8" s="344"/>
      <c r="C8" s="344"/>
      <c r="D8" s="344"/>
      <c r="E8" s="344"/>
      <c r="F8" s="344"/>
      <c r="G8" s="345"/>
      <c r="H8" s="346">
        <v>24.08</v>
      </c>
      <c r="I8" s="347"/>
      <c r="J8" s="346">
        <v>19.829999999999998</v>
      </c>
      <c r="K8" s="347"/>
      <c r="L8" s="346">
        <v>22.35</v>
      </c>
      <c r="M8" s="347"/>
    </row>
    <row r="9" spans="1:15" x14ac:dyDescent="0.3">
      <c r="A9" s="343" t="s">
        <v>86</v>
      </c>
      <c r="B9" s="344"/>
      <c r="C9" s="344"/>
      <c r="D9" s="344"/>
      <c r="E9" s="344"/>
      <c r="F9" s="344"/>
      <c r="G9" s="345"/>
      <c r="H9" s="346">
        <v>56.93</v>
      </c>
      <c r="I9" s="347"/>
      <c r="J9" s="346">
        <v>54.54</v>
      </c>
      <c r="K9" s="347"/>
      <c r="L9" s="346">
        <v>34.11</v>
      </c>
      <c r="M9" s="347"/>
    </row>
    <row r="10" spans="1:15" x14ac:dyDescent="0.3">
      <c r="A10" s="343" t="s">
        <v>87</v>
      </c>
      <c r="B10" s="344"/>
      <c r="C10" s="344"/>
      <c r="D10" s="344"/>
      <c r="E10" s="344"/>
      <c r="F10" s="344"/>
      <c r="G10" s="345"/>
      <c r="H10" s="346">
        <v>18.97</v>
      </c>
      <c r="I10" s="347"/>
      <c r="J10" s="346">
        <v>25.61</v>
      </c>
      <c r="K10" s="347"/>
      <c r="L10" s="346">
        <v>31.76</v>
      </c>
      <c r="M10" s="347"/>
    </row>
    <row r="11" spans="1:15" x14ac:dyDescent="0.3">
      <c r="A11" s="93" t="s">
        <v>88</v>
      </c>
      <c r="B11" s="330"/>
      <c r="C11" s="330"/>
      <c r="D11" s="330"/>
      <c r="E11" s="330"/>
      <c r="F11" s="330"/>
      <c r="G11" s="331"/>
      <c r="H11" s="332">
        <v>136</v>
      </c>
      <c r="I11" s="333"/>
      <c r="J11" s="332">
        <v>120</v>
      </c>
      <c r="K11" s="333"/>
      <c r="L11" s="332">
        <v>85</v>
      </c>
      <c r="M11" s="333"/>
      <c r="O11" s="26"/>
    </row>
    <row r="12" spans="1:15" x14ac:dyDescent="0.3">
      <c r="A12" s="93" t="s">
        <v>89</v>
      </c>
      <c r="B12" s="330"/>
      <c r="C12" s="330"/>
      <c r="D12" s="330"/>
      <c r="E12" s="330"/>
      <c r="F12" s="330"/>
      <c r="G12" s="331"/>
      <c r="H12" s="332">
        <v>0</v>
      </c>
      <c r="I12" s="333"/>
      <c r="J12" s="332">
        <v>0</v>
      </c>
      <c r="K12" s="333"/>
      <c r="L12" s="332">
        <v>0</v>
      </c>
      <c r="M12" s="333"/>
      <c r="O12" s="26"/>
    </row>
    <row r="13" spans="1:15" x14ac:dyDescent="0.3">
      <c r="A13" s="93" t="s">
        <v>11</v>
      </c>
      <c r="B13" s="330"/>
      <c r="C13" s="330"/>
      <c r="D13" s="330"/>
      <c r="E13" s="330"/>
      <c r="F13" s="330"/>
      <c r="G13" s="331"/>
      <c r="H13" s="332">
        <v>1</v>
      </c>
      <c r="I13" s="333"/>
      <c r="J13" s="332">
        <v>1</v>
      </c>
      <c r="K13" s="333"/>
      <c r="L13" s="332">
        <v>0</v>
      </c>
      <c r="M13" s="333"/>
      <c r="O13" s="26"/>
    </row>
    <row r="14" spans="1:15" x14ac:dyDescent="0.3">
      <c r="A14" s="93" t="s">
        <v>12</v>
      </c>
      <c r="B14" s="330"/>
      <c r="C14" s="330"/>
      <c r="D14" s="330"/>
      <c r="E14" s="330"/>
      <c r="F14" s="330"/>
      <c r="G14" s="331"/>
      <c r="H14" s="332">
        <v>0</v>
      </c>
      <c r="I14" s="333"/>
      <c r="J14" s="332">
        <v>0</v>
      </c>
      <c r="K14" s="333"/>
      <c r="L14" s="332">
        <v>0</v>
      </c>
      <c r="M14" s="333"/>
      <c r="O14" s="26"/>
    </row>
    <row r="15" spans="1:15" x14ac:dyDescent="0.3">
      <c r="A15" s="334" t="s">
        <v>90</v>
      </c>
      <c r="B15" s="335"/>
      <c r="C15" s="335"/>
      <c r="D15" s="335"/>
      <c r="E15" s="335"/>
      <c r="F15" s="335"/>
      <c r="G15" s="336"/>
      <c r="H15" s="337">
        <v>137</v>
      </c>
      <c r="I15" s="338"/>
      <c r="J15" s="337">
        <v>121</v>
      </c>
      <c r="K15" s="338"/>
      <c r="L15" s="337">
        <v>85</v>
      </c>
      <c r="M15" s="338"/>
    </row>
    <row r="16" spans="1:15" x14ac:dyDescent="0.3">
      <c r="A16" s="286" t="s">
        <v>91</v>
      </c>
      <c r="B16" s="287"/>
      <c r="C16" s="287"/>
      <c r="D16" s="287"/>
      <c r="E16" s="287"/>
      <c r="F16" s="287"/>
      <c r="G16" s="288"/>
      <c r="H16" s="289">
        <v>45.110999999999997</v>
      </c>
      <c r="I16" s="290"/>
      <c r="J16" s="289">
        <v>39.843000000000004</v>
      </c>
      <c r="K16" s="290"/>
      <c r="L16" s="289">
        <v>24.199000000000002</v>
      </c>
      <c r="M16" s="290"/>
    </row>
    <row r="17" spans="1:15" x14ac:dyDescent="0.3">
      <c r="A17" s="286" t="s">
        <v>92</v>
      </c>
      <c r="B17" s="287"/>
      <c r="C17" s="287"/>
      <c r="D17" s="287"/>
      <c r="E17" s="287"/>
      <c r="F17" s="287"/>
      <c r="G17" s="288"/>
      <c r="H17" s="289">
        <v>0</v>
      </c>
      <c r="I17" s="290"/>
      <c r="J17" s="289">
        <v>0</v>
      </c>
      <c r="K17" s="290"/>
      <c r="L17" s="289">
        <v>0</v>
      </c>
      <c r="M17" s="290"/>
      <c r="O17" s="26"/>
    </row>
    <row r="18" spans="1:15" x14ac:dyDescent="0.3">
      <c r="A18" s="286" t="s">
        <v>93</v>
      </c>
      <c r="B18" s="287"/>
      <c r="C18" s="287"/>
      <c r="D18" s="287"/>
      <c r="E18" s="287"/>
      <c r="F18" s="287"/>
      <c r="G18" s="288"/>
      <c r="H18" s="289">
        <v>1</v>
      </c>
      <c r="I18" s="290"/>
      <c r="J18" s="289">
        <v>1</v>
      </c>
      <c r="K18" s="290"/>
      <c r="L18" s="289">
        <v>1</v>
      </c>
      <c r="M18" s="290"/>
      <c r="O18" s="26"/>
    </row>
    <row r="19" spans="1:15" x14ac:dyDescent="0.3">
      <c r="A19" s="328"/>
      <c r="B19" s="328"/>
      <c r="C19" s="328"/>
      <c r="D19" s="328"/>
      <c r="E19" s="328"/>
      <c r="F19" s="328"/>
      <c r="G19" s="328"/>
      <c r="H19" s="329"/>
      <c r="I19" s="329"/>
      <c r="J19" s="329"/>
      <c r="K19" s="329"/>
      <c r="L19" s="329"/>
      <c r="M19" s="329"/>
    </row>
    <row r="20" spans="1:15" ht="14.4" customHeight="1" x14ac:dyDescent="0.3">
      <c r="A20" s="313" t="s">
        <v>94</v>
      </c>
      <c r="B20" s="314"/>
      <c r="C20" s="314"/>
      <c r="D20" s="314"/>
      <c r="E20" s="314"/>
      <c r="F20" s="314"/>
      <c r="G20" s="315"/>
      <c r="H20" s="295" t="str">
        <f>$H$3</f>
        <v>4 квартал 2023</v>
      </c>
      <c r="I20" s="316"/>
      <c r="J20" s="295" t="str">
        <f>$J$3</f>
        <v>3 квартал 2023 г.</v>
      </c>
      <c r="K20" s="316"/>
      <c r="L20" s="295" t="str">
        <f>$L$3</f>
        <v>4 квартал 2022 г.</v>
      </c>
      <c r="M20" s="316"/>
    </row>
    <row r="21" spans="1:15" x14ac:dyDescent="0.3">
      <c r="A21" s="286" t="s">
        <v>20</v>
      </c>
      <c r="B21" s="287"/>
      <c r="C21" s="287"/>
      <c r="D21" s="287"/>
      <c r="E21" s="287"/>
      <c r="F21" s="287"/>
      <c r="G21" s="288"/>
      <c r="H21" s="291">
        <v>4</v>
      </c>
      <c r="I21" s="292"/>
      <c r="J21" s="291">
        <v>4</v>
      </c>
      <c r="K21" s="292"/>
      <c r="L21" s="291">
        <v>4</v>
      </c>
      <c r="M21" s="292"/>
      <c r="O21" s="26"/>
    </row>
    <row r="22" spans="1:15" x14ac:dyDescent="0.3">
      <c r="A22" s="286" t="s">
        <v>21</v>
      </c>
      <c r="B22" s="287"/>
      <c r="C22" s="287"/>
      <c r="D22" s="287"/>
      <c r="E22" s="287"/>
      <c r="F22" s="287"/>
      <c r="G22" s="288"/>
      <c r="H22" s="291">
        <v>60</v>
      </c>
      <c r="I22" s="292"/>
      <c r="J22" s="291">
        <v>67</v>
      </c>
      <c r="K22" s="292"/>
      <c r="L22" s="291">
        <v>31</v>
      </c>
      <c r="M22" s="292"/>
      <c r="O22" s="26"/>
    </row>
    <row r="23" spans="1:15" x14ac:dyDescent="0.3">
      <c r="A23" s="286" t="s">
        <v>22</v>
      </c>
      <c r="B23" s="287"/>
      <c r="C23" s="287"/>
      <c r="D23" s="287"/>
      <c r="E23" s="287"/>
      <c r="F23" s="287"/>
      <c r="G23" s="288"/>
      <c r="H23" s="291">
        <v>3</v>
      </c>
      <c r="I23" s="292"/>
      <c r="J23" s="291">
        <v>0</v>
      </c>
      <c r="K23" s="292"/>
      <c r="L23" s="291">
        <v>6</v>
      </c>
      <c r="M23" s="292"/>
      <c r="O23" s="26"/>
    </row>
    <row r="24" spans="1:15" x14ac:dyDescent="0.3">
      <c r="A24" s="286" t="s">
        <v>23</v>
      </c>
      <c r="B24" s="287"/>
      <c r="C24" s="287"/>
      <c r="D24" s="287"/>
      <c r="E24" s="287"/>
      <c r="F24" s="287"/>
      <c r="G24" s="288"/>
      <c r="H24" s="291">
        <v>22</v>
      </c>
      <c r="I24" s="292"/>
      <c r="J24" s="291">
        <v>20</v>
      </c>
      <c r="K24" s="292"/>
      <c r="L24" s="291">
        <v>12</v>
      </c>
      <c r="M24" s="292"/>
      <c r="O24" s="26"/>
    </row>
    <row r="25" spans="1:15" x14ac:dyDescent="0.3">
      <c r="A25" s="286" t="s">
        <v>24</v>
      </c>
      <c r="B25" s="287"/>
      <c r="C25" s="287"/>
      <c r="D25" s="287"/>
      <c r="E25" s="287"/>
      <c r="F25" s="287"/>
      <c r="G25" s="288"/>
      <c r="H25" s="291">
        <v>58</v>
      </c>
      <c r="I25" s="292"/>
      <c r="J25" s="291">
        <v>45</v>
      </c>
      <c r="K25" s="292"/>
      <c r="L25" s="291">
        <v>36</v>
      </c>
      <c r="M25" s="292"/>
      <c r="O25" s="26"/>
    </row>
    <row r="26" spans="1:15" x14ac:dyDescent="0.3">
      <c r="A26" s="324" t="s">
        <v>68</v>
      </c>
      <c r="B26" s="325"/>
      <c r="C26" s="325"/>
      <c r="D26" s="325"/>
      <c r="E26" s="325"/>
      <c r="F26" s="325"/>
      <c r="G26" s="326"/>
      <c r="H26" s="291">
        <v>147</v>
      </c>
      <c r="I26" s="327"/>
      <c r="J26" s="291">
        <v>136</v>
      </c>
      <c r="K26" s="327"/>
      <c r="L26" s="291">
        <v>89</v>
      </c>
      <c r="M26" s="327"/>
      <c r="O26" s="26"/>
    </row>
    <row r="27" spans="1:15" ht="15" customHeight="1" x14ac:dyDescent="0.3">
      <c r="A27" s="313" t="s">
        <v>95</v>
      </c>
      <c r="B27" s="314"/>
      <c r="C27" s="314"/>
      <c r="D27" s="314"/>
      <c r="E27" s="314"/>
      <c r="F27" s="314"/>
      <c r="G27" s="315"/>
      <c r="H27" s="295" t="str">
        <f t="shared" ref="H27:J27" si="0">H20</f>
        <v>4 квартал 2023</v>
      </c>
      <c r="I27" s="316"/>
      <c r="J27" s="295" t="str">
        <f t="shared" si="0"/>
        <v>3 квартал 2023 г.</v>
      </c>
      <c r="K27" s="316"/>
      <c r="L27" s="295" t="str">
        <f>L20</f>
        <v>4 квартал 2022 г.</v>
      </c>
      <c r="M27" s="316"/>
      <c r="O27" s="26"/>
    </row>
    <row r="28" spans="1:15" x14ac:dyDescent="0.3">
      <c r="A28" s="286" t="s">
        <v>20</v>
      </c>
      <c r="B28" s="287"/>
      <c r="C28" s="287"/>
      <c r="D28" s="287"/>
      <c r="E28" s="287"/>
      <c r="F28" s="287"/>
      <c r="G28" s="288"/>
      <c r="H28" s="289">
        <f>SUM(H21/H26*100)</f>
        <v>2.7210884353741496</v>
      </c>
      <c r="I28" s="290"/>
      <c r="J28" s="289">
        <f>SUM(J21/J26*100)</f>
        <v>2.9411764705882351</v>
      </c>
      <c r="K28" s="290"/>
      <c r="L28" s="289">
        <f>SUM(L21/L26*100)</f>
        <v>4.4943820224719104</v>
      </c>
      <c r="M28" s="290"/>
      <c r="O28" s="26"/>
    </row>
    <row r="29" spans="1:15" x14ac:dyDescent="0.3">
      <c r="A29" s="286" t="s">
        <v>21</v>
      </c>
      <c r="B29" s="287"/>
      <c r="C29" s="287"/>
      <c r="D29" s="287"/>
      <c r="E29" s="287"/>
      <c r="F29" s="287"/>
      <c r="G29" s="288"/>
      <c r="H29" s="289">
        <f>SUM(H22/H26*100)</f>
        <v>40.816326530612244</v>
      </c>
      <c r="I29" s="290"/>
      <c r="J29" s="289">
        <f>SUM(J22/J26*100)</f>
        <v>49.264705882352942</v>
      </c>
      <c r="K29" s="290"/>
      <c r="L29" s="289">
        <f>SUM(L22/L26*100)</f>
        <v>34.831460674157306</v>
      </c>
      <c r="M29" s="290"/>
      <c r="O29" s="26"/>
    </row>
    <row r="30" spans="1:15" x14ac:dyDescent="0.3">
      <c r="A30" s="286" t="s">
        <v>22</v>
      </c>
      <c r="B30" s="287"/>
      <c r="C30" s="287"/>
      <c r="D30" s="287"/>
      <c r="E30" s="287"/>
      <c r="F30" s="287"/>
      <c r="G30" s="288"/>
      <c r="H30" s="289">
        <f>SUM(H23/H26*100)</f>
        <v>2.0408163265306123</v>
      </c>
      <c r="I30" s="290"/>
      <c r="J30" s="289">
        <f>SUM(J23/J26*100)</f>
        <v>0</v>
      </c>
      <c r="K30" s="290"/>
      <c r="L30" s="289">
        <f>SUM(L23/L26*100)</f>
        <v>6.7415730337078648</v>
      </c>
      <c r="M30" s="290"/>
      <c r="O30" s="26"/>
    </row>
    <row r="31" spans="1:15" x14ac:dyDescent="0.3">
      <c r="A31" s="286" t="s">
        <v>23</v>
      </c>
      <c r="B31" s="287"/>
      <c r="C31" s="287"/>
      <c r="D31" s="287"/>
      <c r="E31" s="287"/>
      <c r="F31" s="287"/>
      <c r="G31" s="288"/>
      <c r="H31" s="289">
        <f>SUM(H24/H26*100)</f>
        <v>14.965986394557824</v>
      </c>
      <c r="I31" s="290"/>
      <c r="J31" s="289">
        <f>SUM(J24/J26*100)</f>
        <v>14.705882352941178</v>
      </c>
      <c r="K31" s="290"/>
      <c r="L31" s="289">
        <f>SUM(L24/L26*100)</f>
        <v>13.48314606741573</v>
      </c>
      <c r="M31" s="290"/>
      <c r="O31" s="26"/>
    </row>
    <row r="32" spans="1:15" x14ac:dyDescent="0.3">
      <c r="A32" s="286" t="s">
        <v>24</v>
      </c>
      <c r="B32" s="287"/>
      <c r="C32" s="287"/>
      <c r="D32" s="287"/>
      <c r="E32" s="287"/>
      <c r="F32" s="287"/>
      <c r="G32" s="288"/>
      <c r="H32" s="289">
        <f>SUM(H25/H26*100)</f>
        <v>39.455782312925166</v>
      </c>
      <c r="I32" s="290"/>
      <c r="J32" s="289">
        <f>SUM(J25/J26*100)</f>
        <v>33.088235294117645</v>
      </c>
      <c r="K32" s="290"/>
      <c r="L32" s="289">
        <f>SUM(L25/L26*100)</f>
        <v>40.449438202247187</v>
      </c>
      <c r="M32" s="290"/>
      <c r="O32" s="26"/>
    </row>
    <row r="33" spans="1:13" ht="14.4" customHeight="1" x14ac:dyDescent="0.3">
      <c r="A33" s="313" t="s">
        <v>96</v>
      </c>
      <c r="B33" s="314"/>
      <c r="C33" s="314"/>
      <c r="D33" s="314"/>
      <c r="E33" s="314"/>
      <c r="F33" s="314"/>
      <c r="G33" s="315"/>
      <c r="H33" s="295" t="str">
        <f t="shared" ref="H33:J33" si="1">H20</f>
        <v>4 квартал 2023</v>
      </c>
      <c r="I33" s="316"/>
      <c r="J33" s="295" t="str">
        <f t="shared" si="1"/>
        <v>3 квартал 2023 г.</v>
      </c>
      <c r="K33" s="316"/>
      <c r="L33" s="295" t="str">
        <f>L20</f>
        <v>4 квартал 2022 г.</v>
      </c>
      <c r="M33" s="316"/>
    </row>
    <row r="34" spans="1:13" x14ac:dyDescent="0.3">
      <c r="A34" s="286" t="s">
        <v>20</v>
      </c>
      <c r="B34" s="287"/>
      <c r="C34" s="287"/>
      <c r="D34" s="287"/>
      <c r="E34" s="287"/>
      <c r="F34" s="287"/>
      <c r="G34" s="288"/>
      <c r="H34" s="289">
        <f>SUM(H21/'Ручные данные'!I6*10000)</f>
        <v>1.3171326023247392</v>
      </c>
      <c r="I34" s="290"/>
      <c r="J34" s="289">
        <f>SUM(J21/'Ручные данные'!I6*10000)</f>
        <v>1.3171326023247392</v>
      </c>
      <c r="K34" s="290"/>
      <c r="L34" s="289">
        <v>1.6559999999999999</v>
      </c>
      <c r="M34" s="290"/>
    </row>
    <row r="35" spans="1:13" x14ac:dyDescent="0.3">
      <c r="A35" s="286" t="s">
        <v>21</v>
      </c>
      <c r="B35" s="287"/>
      <c r="C35" s="287"/>
      <c r="D35" s="287"/>
      <c r="E35" s="287"/>
      <c r="F35" s="287"/>
      <c r="G35" s="288"/>
      <c r="H35" s="289">
        <f>SUM(H22/'Ручные данные'!I6*10000)</f>
        <v>19.756989034871086</v>
      </c>
      <c r="I35" s="290"/>
      <c r="J35" s="289">
        <f>SUM(J22/'Ручные данные'!I6*10000)</f>
        <v>22.061971088939377</v>
      </c>
      <c r="K35" s="290"/>
      <c r="L35" s="289">
        <v>9.1059999999999999</v>
      </c>
      <c r="M35" s="290"/>
    </row>
    <row r="36" spans="1:13" x14ac:dyDescent="0.3">
      <c r="A36" s="286" t="s">
        <v>22</v>
      </c>
      <c r="B36" s="287"/>
      <c r="C36" s="287"/>
      <c r="D36" s="287"/>
      <c r="E36" s="287"/>
      <c r="F36" s="287"/>
      <c r="G36" s="288"/>
      <c r="H36" s="289">
        <f>SUM(H23/'Ручные данные'!I6*10000)</f>
        <v>0.98784945174355432</v>
      </c>
      <c r="I36" s="290"/>
      <c r="J36" s="289">
        <f>SUM(J23/'Ручные данные'!I6*10000)</f>
        <v>0</v>
      </c>
      <c r="K36" s="290"/>
      <c r="L36" s="289">
        <v>1.1040000000000001</v>
      </c>
      <c r="M36" s="290"/>
    </row>
    <row r="37" spans="1:13" x14ac:dyDescent="0.3">
      <c r="A37" s="286" t="s">
        <v>23</v>
      </c>
      <c r="B37" s="287"/>
      <c r="C37" s="287"/>
      <c r="D37" s="287"/>
      <c r="E37" s="287"/>
      <c r="F37" s="287"/>
      <c r="G37" s="288"/>
      <c r="H37" s="289">
        <f>SUM(H24/'Ручные данные'!I6*10000)</f>
        <v>7.2442293127860653</v>
      </c>
      <c r="I37" s="290"/>
      <c r="J37" s="289">
        <f>SUM(J24/'Ручные данные'!I6*10000)</f>
        <v>6.5856630116236952</v>
      </c>
      <c r="K37" s="290"/>
      <c r="L37" s="289">
        <v>5.2430000000000003</v>
      </c>
      <c r="M37" s="290"/>
    </row>
    <row r="38" spans="1:13" x14ac:dyDescent="0.3">
      <c r="A38" s="286" t="s">
        <v>24</v>
      </c>
      <c r="B38" s="287"/>
      <c r="C38" s="287"/>
      <c r="D38" s="287"/>
      <c r="E38" s="287"/>
      <c r="F38" s="287"/>
      <c r="G38" s="288"/>
      <c r="H38" s="289">
        <f>SUM(H25/'Ручные данные'!I6*10000)</f>
        <v>19.098422733708716</v>
      </c>
      <c r="I38" s="290"/>
      <c r="J38" s="289">
        <f>SUM(J25/'Ручные данные'!I6*10000)</f>
        <v>14.817741776153314</v>
      </c>
      <c r="K38" s="290"/>
      <c r="L38" s="289">
        <v>11.038</v>
      </c>
      <c r="M38" s="290"/>
    </row>
    <row r="39" spans="1:13" ht="14.4" customHeight="1" x14ac:dyDescent="0.3">
      <c r="A39" s="313" t="s">
        <v>97</v>
      </c>
      <c r="B39" s="314"/>
      <c r="C39" s="314"/>
      <c r="D39" s="314"/>
      <c r="E39" s="314"/>
      <c r="F39" s="314"/>
      <c r="G39" s="315"/>
      <c r="H39" s="321" t="s">
        <v>98</v>
      </c>
      <c r="I39" s="323"/>
      <c r="J39" s="321" t="s">
        <v>32</v>
      </c>
      <c r="K39" s="323"/>
      <c r="L39" s="321" t="s">
        <v>32</v>
      </c>
      <c r="M39" s="322"/>
    </row>
    <row r="40" spans="1:13" x14ac:dyDescent="0.3">
      <c r="A40" s="313" t="s">
        <v>20</v>
      </c>
      <c r="B40" s="314"/>
      <c r="C40" s="314"/>
      <c r="D40" s="314"/>
      <c r="E40" s="314"/>
      <c r="F40" s="314"/>
      <c r="G40" s="315"/>
      <c r="H40" s="319">
        <v>4</v>
      </c>
      <c r="I40" s="320"/>
      <c r="J40" s="321">
        <v>0.86199999999999999</v>
      </c>
      <c r="K40" s="320"/>
      <c r="L40" s="321">
        <v>0.86199999999999999</v>
      </c>
      <c r="M40" s="322"/>
    </row>
    <row r="41" spans="1:13" x14ac:dyDescent="0.3">
      <c r="A41" s="286" t="s">
        <v>35</v>
      </c>
      <c r="B41" s="287"/>
      <c r="C41" s="287"/>
      <c r="D41" s="287"/>
      <c r="E41" s="287"/>
      <c r="F41" s="287"/>
      <c r="G41" s="288"/>
      <c r="H41" s="304">
        <v>0</v>
      </c>
      <c r="I41" s="305"/>
      <c r="J41" s="289">
        <v>0</v>
      </c>
      <c r="K41" s="290"/>
      <c r="L41" s="289">
        <v>0</v>
      </c>
      <c r="M41" s="290"/>
    </row>
    <row r="42" spans="1:13" x14ac:dyDescent="0.3">
      <c r="A42" s="286" t="s">
        <v>36</v>
      </c>
      <c r="B42" s="287"/>
      <c r="C42" s="287"/>
      <c r="D42" s="287"/>
      <c r="E42" s="287"/>
      <c r="F42" s="287"/>
      <c r="G42" s="288"/>
      <c r="H42" s="304">
        <v>4</v>
      </c>
      <c r="I42" s="305"/>
      <c r="J42" s="289">
        <v>0.86199999999999999</v>
      </c>
      <c r="K42" s="290"/>
      <c r="L42" s="289">
        <v>0.86199999999999999</v>
      </c>
      <c r="M42" s="290"/>
    </row>
    <row r="43" spans="1:13" x14ac:dyDescent="0.3">
      <c r="A43" s="286" t="s">
        <v>37</v>
      </c>
      <c r="B43" s="287"/>
      <c r="C43" s="287"/>
      <c r="D43" s="287"/>
      <c r="E43" s="287"/>
      <c r="F43" s="287"/>
      <c r="G43" s="288"/>
      <c r="H43" s="304">
        <f>[1]Лист1!E69</f>
        <v>0</v>
      </c>
      <c r="I43" s="305"/>
      <c r="J43" s="289">
        <v>0</v>
      </c>
      <c r="K43" s="290"/>
      <c r="L43" s="289">
        <v>0</v>
      </c>
      <c r="M43" s="290"/>
    </row>
    <row r="44" spans="1:13" x14ac:dyDescent="0.3">
      <c r="A44" s="286" t="s">
        <v>38</v>
      </c>
      <c r="B44" s="287"/>
      <c r="C44" s="287"/>
      <c r="D44" s="287"/>
      <c r="E44" s="287"/>
      <c r="F44" s="287"/>
      <c r="G44" s="288"/>
      <c r="H44" s="304">
        <v>0</v>
      </c>
      <c r="I44" s="305"/>
      <c r="J44" s="289">
        <v>0</v>
      </c>
      <c r="K44" s="290"/>
      <c r="L44" s="289">
        <v>0</v>
      </c>
      <c r="M44" s="290"/>
    </row>
    <row r="45" spans="1:13" x14ac:dyDescent="0.3">
      <c r="A45" s="286" t="s">
        <v>39</v>
      </c>
      <c r="B45" s="287"/>
      <c r="C45" s="287"/>
      <c r="D45" s="287"/>
      <c r="E45" s="287"/>
      <c r="F45" s="287"/>
      <c r="G45" s="288"/>
      <c r="H45" s="304">
        <f>[1]Лист1!E71</f>
        <v>0</v>
      </c>
      <c r="I45" s="305"/>
      <c r="J45" s="289">
        <v>0</v>
      </c>
      <c r="K45" s="290"/>
      <c r="L45" s="289">
        <v>0</v>
      </c>
      <c r="M45" s="290"/>
    </row>
    <row r="46" spans="1:13" x14ac:dyDescent="0.3">
      <c r="A46" s="313" t="s">
        <v>21</v>
      </c>
      <c r="B46" s="314"/>
      <c r="C46" s="314"/>
      <c r="D46" s="314"/>
      <c r="E46" s="314"/>
      <c r="F46" s="314"/>
      <c r="G46" s="315"/>
      <c r="H46" s="295">
        <v>60</v>
      </c>
      <c r="I46" s="316"/>
      <c r="J46" s="289">
        <v>42.241</v>
      </c>
      <c r="K46" s="290"/>
      <c r="L46" s="289">
        <v>42.241</v>
      </c>
      <c r="M46" s="290"/>
    </row>
    <row r="47" spans="1:13" x14ac:dyDescent="0.3">
      <c r="A47" s="286" t="s">
        <v>41</v>
      </c>
      <c r="B47" s="287"/>
      <c r="C47" s="287"/>
      <c r="D47" s="287"/>
      <c r="E47" s="287"/>
      <c r="F47" s="287"/>
      <c r="G47" s="288"/>
      <c r="H47" s="304">
        <v>0</v>
      </c>
      <c r="I47" s="305"/>
      <c r="J47" s="289">
        <f>SUM(H47/H46*100)</f>
        <v>0</v>
      </c>
      <c r="K47" s="290"/>
      <c r="L47" s="289">
        <f>SUM(J47/J46*100)</f>
        <v>0</v>
      </c>
      <c r="M47" s="290"/>
    </row>
    <row r="48" spans="1:13" x14ac:dyDescent="0.3">
      <c r="A48" s="286" t="s">
        <v>42</v>
      </c>
      <c r="B48" s="287"/>
      <c r="C48" s="287"/>
      <c r="D48" s="287"/>
      <c r="E48" s="287"/>
      <c r="F48" s="287"/>
      <c r="G48" s="288"/>
      <c r="H48" s="304">
        <v>19</v>
      </c>
      <c r="I48" s="305"/>
      <c r="J48" s="289">
        <v>12.930999999999999</v>
      </c>
      <c r="K48" s="290"/>
      <c r="L48" s="289">
        <v>13.930999999999999</v>
      </c>
      <c r="M48" s="290"/>
    </row>
    <row r="49" spans="1:15" x14ac:dyDescent="0.3">
      <c r="A49" s="286" t="s">
        <v>43</v>
      </c>
      <c r="B49" s="287"/>
      <c r="C49" s="287"/>
      <c r="D49" s="287"/>
      <c r="E49" s="287"/>
      <c r="F49" s="287"/>
      <c r="G49" s="288"/>
      <c r="H49" s="304">
        <v>0</v>
      </c>
      <c r="I49" s="305"/>
      <c r="J49" s="289">
        <f>SUM(H49/H46*100)</f>
        <v>0</v>
      </c>
      <c r="K49" s="290"/>
      <c r="L49" s="289">
        <f>SUM(J49/J46*100)</f>
        <v>0</v>
      </c>
      <c r="M49" s="290"/>
    </row>
    <row r="50" spans="1:15" x14ac:dyDescent="0.3">
      <c r="A50" s="286" t="s">
        <v>44</v>
      </c>
      <c r="B50" s="287"/>
      <c r="C50" s="287"/>
      <c r="D50" s="287"/>
      <c r="E50" s="287"/>
      <c r="F50" s="287"/>
      <c r="G50" s="288"/>
      <c r="H50" s="304">
        <v>18</v>
      </c>
      <c r="I50" s="305"/>
      <c r="J50" s="289">
        <v>12.930999999999999</v>
      </c>
      <c r="K50" s="290"/>
      <c r="L50" s="289">
        <v>12.930999999999999</v>
      </c>
      <c r="M50" s="290"/>
    </row>
    <row r="51" spans="1:15" x14ac:dyDescent="0.3">
      <c r="A51" s="286" t="s">
        <v>45</v>
      </c>
      <c r="B51" s="287"/>
      <c r="C51" s="287"/>
      <c r="D51" s="287"/>
      <c r="E51" s="287"/>
      <c r="F51" s="287"/>
      <c r="G51" s="288"/>
      <c r="H51" s="304">
        <v>23</v>
      </c>
      <c r="I51" s="305"/>
      <c r="J51" s="289">
        <v>16.379000000000001</v>
      </c>
      <c r="K51" s="290"/>
      <c r="L51" s="289">
        <v>16.379000000000001</v>
      </c>
      <c r="M51" s="290"/>
    </row>
    <row r="52" spans="1:15" x14ac:dyDescent="0.3">
      <c r="A52" s="313" t="s">
        <v>22</v>
      </c>
      <c r="B52" s="314"/>
      <c r="C52" s="314"/>
      <c r="D52" s="314"/>
      <c r="E52" s="314"/>
      <c r="F52" s="314"/>
      <c r="G52" s="315"/>
      <c r="H52" s="295">
        <v>3</v>
      </c>
      <c r="I52" s="316"/>
      <c r="J52" s="317">
        <v>1.724</v>
      </c>
      <c r="K52" s="318"/>
      <c r="L52" s="317">
        <v>1.724</v>
      </c>
      <c r="M52" s="318"/>
    </row>
    <row r="53" spans="1:15" x14ac:dyDescent="0.3">
      <c r="A53" s="286" t="s">
        <v>47</v>
      </c>
      <c r="B53" s="287"/>
      <c r="C53" s="287"/>
      <c r="D53" s="287"/>
      <c r="E53" s="287"/>
      <c r="F53" s="287"/>
      <c r="G53" s="288"/>
      <c r="H53" s="304">
        <f>[1]Лист1!E85</f>
        <v>0</v>
      </c>
      <c r="I53" s="305"/>
      <c r="J53" s="289">
        <v>0</v>
      </c>
      <c r="K53" s="290"/>
      <c r="L53" s="289">
        <v>0</v>
      </c>
      <c r="M53" s="290"/>
    </row>
    <row r="54" spans="1:15" x14ac:dyDescent="0.3">
      <c r="A54" s="286" t="s">
        <v>48</v>
      </c>
      <c r="B54" s="287"/>
      <c r="C54" s="287"/>
      <c r="D54" s="287"/>
      <c r="E54" s="287"/>
      <c r="F54" s="287"/>
      <c r="G54" s="288"/>
      <c r="H54" s="304">
        <v>3</v>
      </c>
      <c r="I54" s="305"/>
      <c r="J54" s="289">
        <v>1.724</v>
      </c>
      <c r="K54" s="290"/>
      <c r="L54" s="289">
        <v>1.724</v>
      </c>
      <c r="M54" s="290"/>
    </row>
    <row r="55" spans="1:15" x14ac:dyDescent="0.3">
      <c r="A55" s="286" t="s">
        <v>49</v>
      </c>
      <c r="B55" s="287"/>
      <c r="C55" s="287"/>
      <c r="D55" s="287"/>
      <c r="E55" s="287"/>
      <c r="F55" s="287"/>
      <c r="G55" s="288"/>
      <c r="H55" s="304">
        <f>[1]Лист1!E87</f>
        <v>0</v>
      </c>
      <c r="I55" s="305"/>
      <c r="J55" s="289">
        <v>0</v>
      </c>
      <c r="K55" s="290"/>
      <c r="L55" s="289">
        <v>0</v>
      </c>
      <c r="M55" s="290"/>
      <c r="O55" s="27"/>
    </row>
    <row r="56" spans="1:15" x14ac:dyDescent="0.3">
      <c r="A56" s="286" t="s">
        <v>50</v>
      </c>
      <c r="B56" s="287"/>
      <c r="C56" s="287"/>
      <c r="D56" s="287"/>
      <c r="E56" s="287"/>
      <c r="F56" s="287"/>
      <c r="G56" s="288"/>
      <c r="H56" s="304">
        <f>[1]Лист1!E88</f>
        <v>0</v>
      </c>
      <c r="I56" s="305"/>
      <c r="J56" s="289">
        <v>0</v>
      </c>
      <c r="K56" s="290"/>
      <c r="L56" s="289">
        <v>0</v>
      </c>
      <c r="M56" s="290"/>
    </row>
    <row r="57" spans="1:15" x14ac:dyDescent="0.3">
      <c r="A57" s="286" t="s">
        <v>51</v>
      </c>
      <c r="B57" s="287"/>
      <c r="C57" s="287"/>
      <c r="D57" s="287"/>
      <c r="E57" s="287"/>
      <c r="F57" s="287"/>
      <c r="G57" s="288"/>
      <c r="H57" s="304">
        <f>[1]Лист1!E89</f>
        <v>0</v>
      </c>
      <c r="I57" s="305"/>
      <c r="J57" s="289">
        <v>0</v>
      </c>
      <c r="K57" s="290"/>
      <c r="L57" s="289">
        <v>0</v>
      </c>
      <c r="M57" s="290"/>
    </row>
    <row r="58" spans="1:15" x14ac:dyDescent="0.3">
      <c r="A58" s="313" t="s">
        <v>23</v>
      </c>
      <c r="B58" s="314"/>
      <c r="C58" s="314"/>
      <c r="D58" s="314"/>
      <c r="E58" s="314"/>
      <c r="F58" s="314"/>
      <c r="G58" s="315"/>
      <c r="H58" s="295">
        <v>22</v>
      </c>
      <c r="I58" s="316"/>
      <c r="J58" s="317">
        <v>8.6199999999999992</v>
      </c>
      <c r="K58" s="318"/>
      <c r="L58" s="317">
        <v>8.6199999999999992</v>
      </c>
      <c r="M58" s="318"/>
    </row>
    <row r="59" spans="1:15" x14ac:dyDescent="0.3">
      <c r="A59" s="286" t="s">
        <v>53</v>
      </c>
      <c r="B59" s="287"/>
      <c r="C59" s="287"/>
      <c r="D59" s="287"/>
      <c r="E59" s="287"/>
      <c r="F59" s="287"/>
      <c r="G59" s="288"/>
      <c r="H59" s="304">
        <v>0</v>
      </c>
      <c r="I59" s="305"/>
      <c r="J59" s="289">
        <v>0.86199999999999999</v>
      </c>
      <c r="K59" s="290"/>
      <c r="L59" s="289">
        <v>0.86199999999999999</v>
      </c>
      <c r="M59" s="290"/>
    </row>
    <row r="60" spans="1:15" x14ac:dyDescent="0.3">
      <c r="A60" s="286" t="s">
        <v>54</v>
      </c>
      <c r="B60" s="287"/>
      <c r="C60" s="287"/>
      <c r="D60" s="287"/>
      <c r="E60" s="287"/>
      <c r="F60" s="287"/>
      <c r="G60" s="288"/>
      <c r="H60" s="304">
        <v>4</v>
      </c>
      <c r="I60" s="305"/>
      <c r="J60" s="289">
        <f>SUM(H60/H58*100)</f>
        <v>18.181818181818183</v>
      </c>
      <c r="K60" s="290"/>
      <c r="L60" s="289">
        <f>SUM(J60/J58*100)</f>
        <v>210.92596498628984</v>
      </c>
      <c r="M60" s="290"/>
    </row>
    <row r="61" spans="1:15" x14ac:dyDescent="0.3">
      <c r="A61" s="286" t="s">
        <v>55</v>
      </c>
      <c r="B61" s="287"/>
      <c r="C61" s="287"/>
      <c r="D61" s="287"/>
      <c r="E61" s="287"/>
      <c r="F61" s="287"/>
      <c r="G61" s="288"/>
      <c r="H61" s="304">
        <v>7</v>
      </c>
      <c r="I61" s="305"/>
      <c r="J61" s="289">
        <v>1.724</v>
      </c>
      <c r="K61" s="290"/>
      <c r="L61" s="289">
        <v>1.724</v>
      </c>
      <c r="M61" s="290"/>
    </row>
    <row r="62" spans="1:15" x14ac:dyDescent="0.3">
      <c r="A62" s="286" t="s">
        <v>56</v>
      </c>
      <c r="B62" s="287"/>
      <c r="C62" s="287"/>
      <c r="D62" s="287"/>
      <c r="E62" s="287"/>
      <c r="F62" s="287"/>
      <c r="G62" s="288"/>
      <c r="H62" s="304">
        <v>5</v>
      </c>
      <c r="I62" s="305"/>
      <c r="J62" s="289">
        <v>2.5859999999999999</v>
      </c>
      <c r="K62" s="290"/>
      <c r="L62" s="289">
        <v>2.5859999999999999</v>
      </c>
      <c r="M62" s="290"/>
    </row>
    <row r="63" spans="1:15" x14ac:dyDescent="0.3">
      <c r="A63" s="286" t="s">
        <v>57</v>
      </c>
      <c r="B63" s="287"/>
      <c r="C63" s="287"/>
      <c r="D63" s="287"/>
      <c r="E63" s="287"/>
      <c r="F63" s="287"/>
      <c r="G63" s="288"/>
      <c r="H63" s="304">
        <v>6</v>
      </c>
      <c r="I63" s="305"/>
      <c r="J63" s="289">
        <v>3.448</v>
      </c>
      <c r="K63" s="290"/>
      <c r="L63" s="289">
        <v>3.448</v>
      </c>
      <c r="M63" s="290"/>
    </row>
    <row r="64" spans="1:15" x14ac:dyDescent="0.3">
      <c r="A64" s="313" t="s">
        <v>24</v>
      </c>
      <c r="B64" s="314"/>
      <c r="C64" s="314"/>
      <c r="D64" s="314"/>
      <c r="E64" s="314"/>
      <c r="F64" s="314"/>
      <c r="G64" s="315"/>
      <c r="H64" s="295">
        <v>58</v>
      </c>
      <c r="I64" s="316"/>
      <c r="J64" s="317">
        <v>46.55</v>
      </c>
      <c r="K64" s="318"/>
      <c r="L64" s="317">
        <v>46.55</v>
      </c>
      <c r="M64" s="318"/>
    </row>
    <row r="65" spans="1:13" x14ac:dyDescent="0.3">
      <c r="A65" s="286" t="s">
        <v>59</v>
      </c>
      <c r="B65" s="287"/>
      <c r="C65" s="287"/>
      <c r="D65" s="287"/>
      <c r="E65" s="287"/>
      <c r="F65" s="287"/>
      <c r="G65" s="288"/>
      <c r="H65" s="304">
        <f>[1]Лист1!E79</f>
        <v>0</v>
      </c>
      <c r="I65" s="305"/>
      <c r="J65" s="289">
        <f>SUM(H65/H64*100)</f>
        <v>0</v>
      </c>
      <c r="K65" s="290"/>
      <c r="L65" s="289">
        <v>0</v>
      </c>
      <c r="M65" s="290"/>
    </row>
    <row r="66" spans="1:13" x14ac:dyDescent="0.3">
      <c r="A66" s="286" t="s">
        <v>60</v>
      </c>
      <c r="B66" s="287"/>
      <c r="C66" s="287"/>
      <c r="D66" s="287"/>
      <c r="E66" s="287"/>
      <c r="F66" s="287"/>
      <c r="G66" s="288"/>
      <c r="H66" s="304">
        <v>33</v>
      </c>
      <c r="I66" s="305"/>
      <c r="J66" s="289">
        <v>26.724</v>
      </c>
      <c r="K66" s="290"/>
      <c r="L66" s="289">
        <v>26.724</v>
      </c>
      <c r="M66" s="290"/>
    </row>
    <row r="67" spans="1:13" x14ac:dyDescent="0.3">
      <c r="A67" s="286" t="s">
        <v>61</v>
      </c>
      <c r="B67" s="287"/>
      <c r="C67" s="287"/>
      <c r="D67" s="287"/>
      <c r="E67" s="287"/>
      <c r="F67" s="287"/>
      <c r="G67" s="288"/>
      <c r="H67" s="304">
        <f>[1]Лист1!E81</f>
        <v>0</v>
      </c>
      <c r="I67" s="305"/>
      <c r="J67" s="289">
        <f>SUM(H67/H64*100)</f>
        <v>0</v>
      </c>
      <c r="K67" s="290"/>
      <c r="L67" s="289">
        <f>SUM(J67/J64*100)</f>
        <v>0</v>
      </c>
      <c r="M67" s="290"/>
    </row>
    <row r="68" spans="1:13" x14ac:dyDescent="0.3">
      <c r="A68" s="286" t="s">
        <v>62</v>
      </c>
      <c r="B68" s="287"/>
      <c r="C68" s="287"/>
      <c r="D68" s="287"/>
      <c r="E68" s="287"/>
      <c r="F68" s="287"/>
      <c r="G68" s="288"/>
      <c r="H68" s="304">
        <v>25</v>
      </c>
      <c r="I68" s="305"/>
      <c r="J68" s="289">
        <v>19.827000000000002</v>
      </c>
      <c r="K68" s="290"/>
      <c r="L68" s="289">
        <v>19.827000000000002</v>
      </c>
      <c r="M68" s="290"/>
    </row>
    <row r="69" spans="1:13" x14ac:dyDescent="0.3">
      <c r="A69" s="306" t="s">
        <v>63</v>
      </c>
      <c r="B69" s="307"/>
      <c r="C69" s="307"/>
      <c r="D69" s="307"/>
      <c r="E69" s="307"/>
      <c r="F69" s="307"/>
      <c r="G69" s="308"/>
      <c r="H69" s="309">
        <f>[1]Лист1!E83</f>
        <v>0</v>
      </c>
      <c r="I69" s="310"/>
      <c r="J69" s="311">
        <f>SUM(H69/H64*100)</f>
        <v>0</v>
      </c>
      <c r="K69" s="312"/>
      <c r="L69" s="289">
        <f>SUM(J69/J64*100)</f>
        <v>0</v>
      </c>
      <c r="M69" s="290"/>
    </row>
    <row r="70" spans="1:13" x14ac:dyDescent="0.3">
      <c r="A70" s="295" t="s">
        <v>99</v>
      </c>
      <c r="B70" s="296"/>
      <c r="C70" s="296"/>
      <c r="D70" s="296"/>
      <c r="E70" s="296"/>
      <c r="F70" s="296"/>
      <c r="G70" s="296"/>
      <c r="H70" s="297"/>
      <c r="I70" s="297"/>
      <c r="J70" s="297"/>
      <c r="K70" s="297"/>
      <c r="L70" s="297"/>
      <c r="M70" s="298"/>
    </row>
    <row r="71" spans="1:13" x14ac:dyDescent="0.3">
      <c r="A71" s="299"/>
      <c r="B71" s="300"/>
      <c r="C71" s="300"/>
      <c r="D71" s="300"/>
      <c r="E71" s="300"/>
      <c r="F71" s="300"/>
      <c r="G71" s="301"/>
      <c r="H71" s="302" t="str">
        <f>$H$3</f>
        <v>4 квартал 2023</v>
      </c>
      <c r="I71" s="303"/>
      <c r="J71" s="302" t="str">
        <f>$J$3</f>
        <v>3 квартал 2023 г.</v>
      </c>
      <c r="K71" s="303"/>
      <c r="L71" s="302" t="str">
        <f>$L$3</f>
        <v>4 квартал 2022 г.</v>
      </c>
      <c r="M71" s="303"/>
    </row>
    <row r="72" spans="1:13" x14ac:dyDescent="0.3">
      <c r="A72" s="286" t="s">
        <v>100</v>
      </c>
      <c r="B72" s="287"/>
      <c r="C72" s="287"/>
      <c r="D72" s="287"/>
      <c r="E72" s="287"/>
      <c r="F72" s="287"/>
      <c r="G72" s="288"/>
      <c r="H72" s="291">
        <v>123</v>
      </c>
      <c r="I72" s="292"/>
      <c r="J72" s="291">
        <v>121</v>
      </c>
      <c r="K72" s="292"/>
      <c r="L72" s="291">
        <v>85</v>
      </c>
      <c r="M72" s="292"/>
    </row>
    <row r="73" spans="1:13" x14ac:dyDescent="0.3">
      <c r="A73" s="286" t="s">
        <v>101</v>
      </c>
      <c r="B73" s="287"/>
      <c r="C73" s="287"/>
      <c r="D73" s="287"/>
      <c r="E73" s="287"/>
      <c r="F73" s="287"/>
      <c r="G73" s="288"/>
      <c r="H73" s="293">
        <v>89.78</v>
      </c>
      <c r="I73" s="294"/>
      <c r="J73" s="293">
        <v>100</v>
      </c>
      <c r="K73" s="294"/>
      <c r="L73" s="293">
        <v>100</v>
      </c>
      <c r="M73" s="294"/>
    </row>
    <row r="74" spans="1:13" x14ac:dyDescent="0.3">
      <c r="A74" s="286" t="s">
        <v>102</v>
      </c>
      <c r="B74" s="287"/>
      <c r="C74" s="287"/>
      <c r="D74" s="287"/>
      <c r="E74" s="287"/>
      <c r="F74" s="287"/>
      <c r="G74" s="288"/>
      <c r="H74" s="291">
        <v>8</v>
      </c>
      <c r="I74" s="292"/>
      <c r="J74" s="291">
        <v>1</v>
      </c>
      <c r="K74" s="292"/>
      <c r="L74" s="291">
        <v>1</v>
      </c>
      <c r="M74" s="292"/>
    </row>
    <row r="75" spans="1:13" x14ac:dyDescent="0.3">
      <c r="A75" s="286" t="s">
        <v>103</v>
      </c>
      <c r="B75" s="287"/>
      <c r="C75" s="287"/>
      <c r="D75" s="287"/>
      <c r="E75" s="287"/>
      <c r="F75" s="287"/>
      <c r="G75" s="288"/>
      <c r="H75" s="289">
        <v>5.8390000000000004</v>
      </c>
      <c r="I75" s="290"/>
      <c r="J75" s="289">
        <v>0.82599999999999996</v>
      </c>
      <c r="K75" s="290"/>
      <c r="L75" s="289">
        <v>1.17</v>
      </c>
      <c r="M75" s="290"/>
    </row>
    <row r="76" spans="1:13" x14ac:dyDescent="0.3">
      <c r="A76" s="286" t="s">
        <v>104</v>
      </c>
      <c r="B76" s="287"/>
      <c r="C76" s="287"/>
      <c r="D76" s="287"/>
      <c r="E76" s="287"/>
      <c r="F76" s="287"/>
      <c r="G76" s="288"/>
      <c r="H76" s="291">
        <v>123</v>
      </c>
      <c r="I76" s="292"/>
      <c r="J76" s="291">
        <v>120</v>
      </c>
      <c r="K76" s="292"/>
      <c r="L76" s="291">
        <v>84</v>
      </c>
      <c r="M76" s="292"/>
    </row>
    <row r="77" spans="1:13" x14ac:dyDescent="0.3">
      <c r="A77" s="286" t="s">
        <v>105</v>
      </c>
      <c r="B77" s="287"/>
      <c r="C77" s="287"/>
      <c r="D77" s="287"/>
      <c r="E77" s="287"/>
      <c r="F77" s="287"/>
      <c r="G77" s="288"/>
      <c r="H77" s="293">
        <v>89.78</v>
      </c>
      <c r="I77" s="294"/>
      <c r="J77" s="293">
        <v>99.173000000000002</v>
      </c>
      <c r="K77" s="294"/>
      <c r="L77" s="293">
        <v>98.8</v>
      </c>
      <c r="M77" s="294"/>
    </row>
    <row r="78" spans="1:13" x14ac:dyDescent="0.3">
      <c r="A78" s="286" t="s">
        <v>106</v>
      </c>
      <c r="B78" s="287"/>
      <c r="C78" s="287"/>
      <c r="D78" s="287"/>
      <c r="E78" s="287"/>
      <c r="F78" s="287"/>
      <c r="G78" s="288"/>
      <c r="H78" s="291">
        <v>12</v>
      </c>
      <c r="I78" s="292"/>
      <c r="J78" s="291">
        <v>14</v>
      </c>
      <c r="K78" s="292"/>
      <c r="L78" s="291">
        <v>14</v>
      </c>
      <c r="M78" s="292"/>
    </row>
    <row r="79" spans="1:13" x14ac:dyDescent="0.3">
      <c r="A79" s="286" t="s">
        <v>107</v>
      </c>
      <c r="B79" s="287"/>
      <c r="C79" s="287"/>
      <c r="D79" s="287"/>
      <c r="E79" s="287"/>
      <c r="F79" s="287"/>
      <c r="G79" s="288"/>
      <c r="H79" s="293">
        <v>8.7590000000000003</v>
      </c>
      <c r="I79" s="294"/>
      <c r="J79" s="293">
        <v>11.57</v>
      </c>
      <c r="K79" s="294"/>
      <c r="L79" s="293">
        <v>16.47</v>
      </c>
      <c r="M79" s="294"/>
    </row>
    <row r="80" spans="1:13" x14ac:dyDescent="0.3">
      <c r="A80" s="286" t="s">
        <v>108</v>
      </c>
      <c r="B80" s="287"/>
      <c r="C80" s="287"/>
      <c r="D80" s="287"/>
      <c r="E80" s="287"/>
      <c r="F80" s="287"/>
      <c r="G80" s="288"/>
      <c r="H80" s="291">
        <v>22</v>
      </c>
      <c r="I80" s="292"/>
      <c r="J80" s="291">
        <v>12</v>
      </c>
      <c r="K80" s="292"/>
      <c r="L80" s="291">
        <v>5</v>
      </c>
      <c r="M80" s="292"/>
    </row>
    <row r="81" spans="1:13" x14ac:dyDescent="0.3">
      <c r="A81" s="286" t="s">
        <v>109</v>
      </c>
      <c r="B81" s="287"/>
      <c r="C81" s="287"/>
      <c r="D81" s="287"/>
      <c r="E81" s="287"/>
      <c r="F81" s="287"/>
      <c r="G81" s="288"/>
      <c r="H81" s="293">
        <v>16.058</v>
      </c>
      <c r="I81" s="294"/>
      <c r="J81" s="293">
        <v>10</v>
      </c>
      <c r="K81" s="294"/>
      <c r="L81" s="293">
        <v>5.88</v>
      </c>
      <c r="M81" s="294"/>
    </row>
    <row r="82" spans="1:13" x14ac:dyDescent="0.3">
      <c r="A82" s="286" t="s">
        <v>110</v>
      </c>
      <c r="B82" s="287"/>
      <c r="C82" s="287"/>
      <c r="D82" s="287"/>
      <c r="E82" s="287"/>
      <c r="F82" s="287"/>
      <c r="G82" s="288"/>
      <c r="H82" s="289" t="s">
        <v>133</v>
      </c>
      <c r="I82" s="290"/>
      <c r="J82" s="289" t="s">
        <v>125</v>
      </c>
      <c r="K82" s="290"/>
      <c r="L82" s="289" t="s">
        <v>130</v>
      </c>
      <c r="M82" s="290"/>
    </row>
    <row r="83" spans="1:13" x14ac:dyDescent="0.3">
      <c r="A83" s="286" t="s">
        <v>111</v>
      </c>
      <c r="B83" s="287"/>
      <c r="C83" s="287"/>
      <c r="D83" s="287"/>
      <c r="E83" s="287"/>
      <c r="F83" s="287"/>
      <c r="G83" s="288"/>
      <c r="H83" s="289">
        <v>52.554000000000002</v>
      </c>
      <c r="I83" s="290"/>
      <c r="J83" s="289">
        <v>49.16</v>
      </c>
      <c r="K83" s="290"/>
      <c r="L83" s="289">
        <v>60</v>
      </c>
      <c r="M83" s="290"/>
    </row>
    <row r="84" spans="1:13" x14ac:dyDescent="0.3">
      <c r="A84" s="286" t="s">
        <v>112</v>
      </c>
      <c r="B84" s="287"/>
      <c r="C84" s="287"/>
      <c r="D84" s="287"/>
      <c r="E84" s="287"/>
      <c r="F84" s="287"/>
      <c r="G84" s="288"/>
      <c r="H84" s="289" t="s">
        <v>134</v>
      </c>
      <c r="I84" s="290"/>
      <c r="J84" s="289" t="s">
        <v>126</v>
      </c>
      <c r="K84" s="290"/>
      <c r="L84" s="289" t="s">
        <v>131</v>
      </c>
      <c r="M84" s="290"/>
    </row>
    <row r="85" spans="1:13" x14ac:dyDescent="0.3">
      <c r="A85" s="286" t="s">
        <v>113</v>
      </c>
      <c r="B85" s="287"/>
      <c r="C85" s="287"/>
      <c r="D85" s="287"/>
      <c r="E85" s="287"/>
      <c r="F85" s="287"/>
      <c r="G85" s="288"/>
      <c r="H85" s="289">
        <v>16.788</v>
      </c>
      <c r="I85" s="290"/>
      <c r="J85" s="289">
        <v>26.16</v>
      </c>
      <c r="K85" s="290"/>
      <c r="L85" s="289">
        <v>16.47</v>
      </c>
      <c r="M85" s="290"/>
    </row>
    <row r="86" spans="1:13" x14ac:dyDescent="0.3">
      <c r="A86" s="286" t="s">
        <v>114</v>
      </c>
      <c r="B86" s="287"/>
      <c r="C86" s="287"/>
      <c r="D86" s="287"/>
      <c r="E86" s="287"/>
      <c r="F86" s="287"/>
      <c r="G86" s="288"/>
      <c r="H86" s="289" t="s">
        <v>115</v>
      </c>
      <c r="I86" s="290"/>
      <c r="J86" s="289" t="s">
        <v>115</v>
      </c>
      <c r="K86" s="290"/>
      <c r="L86" s="289" t="s">
        <v>115</v>
      </c>
      <c r="M86" s="290"/>
    </row>
    <row r="87" spans="1:13" x14ac:dyDescent="0.3">
      <c r="A87" s="286" t="s">
        <v>116</v>
      </c>
      <c r="B87" s="287"/>
      <c r="C87" s="287"/>
      <c r="D87" s="287"/>
      <c r="E87" s="287"/>
      <c r="F87" s="287"/>
      <c r="G87" s="288"/>
      <c r="H87" s="289">
        <v>0</v>
      </c>
      <c r="I87" s="290"/>
      <c r="J87" s="289">
        <v>0</v>
      </c>
      <c r="K87" s="290"/>
      <c r="L87" s="289">
        <v>0</v>
      </c>
      <c r="M87" s="290"/>
    </row>
    <row r="88" spans="1:13" x14ac:dyDescent="0.3">
      <c r="A88" s="286"/>
      <c r="B88" s="287"/>
      <c r="C88" s="287"/>
      <c r="D88" s="287"/>
      <c r="E88" s="287"/>
      <c r="F88" s="287"/>
      <c r="G88" s="288"/>
      <c r="H88" s="289"/>
      <c r="I88" s="290"/>
      <c r="J88" s="289"/>
      <c r="K88" s="290"/>
      <c r="L88" s="289"/>
      <c r="M88" s="290"/>
    </row>
    <row r="89" spans="1:13" x14ac:dyDescent="0.3">
      <c r="A89" s="286"/>
      <c r="B89" s="287"/>
      <c r="C89" s="287"/>
      <c r="D89" s="287"/>
      <c r="E89" s="287"/>
      <c r="F89" s="287"/>
      <c r="G89" s="288"/>
      <c r="H89" s="289"/>
      <c r="I89" s="290"/>
      <c r="J89" s="289"/>
      <c r="K89" s="290"/>
      <c r="L89" s="289"/>
      <c r="M89" s="290"/>
    </row>
  </sheetData>
  <mergeCells count="346">
    <mergeCell ref="L83:M83"/>
    <mergeCell ref="L84:M84"/>
    <mergeCell ref="L85:M85"/>
    <mergeCell ref="L86:M86"/>
    <mergeCell ref="L87:M87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12:M12"/>
    <mergeCell ref="L13:M13"/>
    <mergeCell ref="L14:M14"/>
    <mergeCell ref="L15:M15"/>
    <mergeCell ref="L16:M16"/>
    <mergeCell ref="L17:M17"/>
    <mergeCell ref="L18:M18"/>
    <mergeCell ref="J11:K11"/>
    <mergeCell ref="J10:K10"/>
    <mergeCell ref="L10:M10"/>
    <mergeCell ref="L11:M11"/>
    <mergeCell ref="J9:K9"/>
    <mergeCell ref="J8:K8"/>
    <mergeCell ref="J7:K7"/>
    <mergeCell ref="J6:K6"/>
    <mergeCell ref="L4:M4"/>
    <mergeCell ref="L5:M5"/>
    <mergeCell ref="L6:M6"/>
    <mergeCell ref="L7:M7"/>
    <mergeCell ref="L8:M8"/>
    <mergeCell ref="L9:M9"/>
    <mergeCell ref="A1:M1"/>
    <mergeCell ref="A3:G3"/>
    <mergeCell ref="H3:I3"/>
    <mergeCell ref="J3:K3"/>
    <mergeCell ref="L3:M3"/>
    <mergeCell ref="A4:G4"/>
    <mergeCell ref="H4:I4"/>
    <mergeCell ref="J4:K4"/>
    <mergeCell ref="A5:G5"/>
    <mergeCell ref="H5:I5"/>
    <mergeCell ref="J5:K5"/>
    <mergeCell ref="A6:G6"/>
    <mergeCell ref="H6:I6"/>
    <mergeCell ref="A7:G7"/>
    <mergeCell ref="H7:I7"/>
    <mergeCell ref="A8:G8"/>
    <mergeCell ref="H8:I8"/>
    <mergeCell ref="A9:G9"/>
    <mergeCell ref="H9:I9"/>
    <mergeCell ref="A10:G10"/>
    <mergeCell ref="H10:I10"/>
    <mergeCell ref="A11:G11"/>
    <mergeCell ref="H11:I11"/>
    <mergeCell ref="A12:G12"/>
    <mergeCell ref="H12:I12"/>
    <mergeCell ref="J12:K12"/>
    <mergeCell ref="A13:G13"/>
    <mergeCell ref="H13:I13"/>
    <mergeCell ref="J13:K13"/>
    <mergeCell ref="L19:M19"/>
    <mergeCell ref="A14:G14"/>
    <mergeCell ref="H14:I14"/>
    <mergeCell ref="J14:K14"/>
    <mergeCell ref="A15:G15"/>
    <mergeCell ref="H15:I15"/>
    <mergeCell ref="J15:K15"/>
    <mergeCell ref="A16:G16"/>
    <mergeCell ref="H16:I16"/>
    <mergeCell ref="J16:K16"/>
    <mergeCell ref="A17:G17"/>
    <mergeCell ref="H17:I17"/>
    <mergeCell ref="J17:K17"/>
    <mergeCell ref="A18:G18"/>
    <mergeCell ref="H18:I18"/>
    <mergeCell ref="J18:K18"/>
    <mergeCell ref="A19:G19"/>
    <mergeCell ref="H19:I19"/>
    <mergeCell ref="J19:K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A73:G73"/>
    <mergeCell ref="H73:I73"/>
    <mergeCell ref="J73:K73"/>
    <mergeCell ref="L72:M72"/>
    <mergeCell ref="L73:M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8:G78"/>
    <mergeCell ref="H78:I78"/>
    <mergeCell ref="J78:K78"/>
    <mergeCell ref="A79:G79"/>
    <mergeCell ref="H79:I79"/>
    <mergeCell ref="J79:K79"/>
    <mergeCell ref="A80:G80"/>
    <mergeCell ref="H80:I80"/>
    <mergeCell ref="J80:K80"/>
    <mergeCell ref="A81:G81"/>
    <mergeCell ref="H81:I81"/>
    <mergeCell ref="J81:K81"/>
    <mergeCell ref="A82:G82"/>
    <mergeCell ref="H82:I82"/>
    <mergeCell ref="J82:K82"/>
    <mergeCell ref="A83:G83"/>
    <mergeCell ref="H83:I83"/>
    <mergeCell ref="J83:K83"/>
    <mergeCell ref="A84:G84"/>
    <mergeCell ref="H84:I84"/>
    <mergeCell ref="J84:K84"/>
    <mergeCell ref="A85:G85"/>
    <mergeCell ref="H85:I85"/>
    <mergeCell ref="J85:K85"/>
    <mergeCell ref="A89:G89"/>
    <mergeCell ref="H89:I89"/>
    <mergeCell ref="J89:K89"/>
    <mergeCell ref="L89:M89"/>
    <mergeCell ref="A86:G86"/>
    <mergeCell ref="H86:I86"/>
    <mergeCell ref="J86:K86"/>
    <mergeCell ref="A87:G87"/>
    <mergeCell ref="H87:I87"/>
    <mergeCell ref="J87:K87"/>
    <mergeCell ref="A88:G88"/>
    <mergeCell ref="H88:I88"/>
    <mergeCell ref="J88:K88"/>
    <mergeCell ref="L88:M88"/>
  </mergeCells>
  <pageMargins left="0.7" right="0.7" top="0.75" bottom="0.75" header="0.3" footer="0.3"/>
  <pageSetup paperSize="9" firstPageNumber="42949672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4"/>
  <sheetViews>
    <sheetView topLeftCell="A7" workbookViewId="0">
      <selection activeCell="I16" sqref="I16"/>
    </sheetView>
  </sheetViews>
  <sheetFormatPr defaultRowHeight="14.4" x14ac:dyDescent="0.3"/>
  <sheetData>
    <row r="1" spans="1:13" ht="25.8" x14ac:dyDescent="0.5">
      <c r="A1" s="364" t="s">
        <v>117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3" spans="1:13" ht="18" x14ac:dyDescent="0.35">
      <c r="A3" s="353" t="s">
        <v>118</v>
      </c>
      <c r="B3" s="354"/>
      <c r="C3" s="354"/>
      <c r="D3" s="354"/>
      <c r="E3" s="354"/>
      <c r="F3" s="354"/>
      <c r="G3" s="354"/>
      <c r="H3" s="355"/>
      <c r="I3" s="365" t="s">
        <v>127</v>
      </c>
      <c r="J3" s="357"/>
      <c r="K3" s="357"/>
      <c r="L3" s="357"/>
      <c r="M3" s="358"/>
    </row>
    <row r="4" spans="1:13" ht="18" x14ac:dyDescent="0.35">
      <c r="A4" s="353" t="s">
        <v>119</v>
      </c>
      <c r="B4" s="354"/>
      <c r="C4" s="354"/>
      <c r="D4" s="354"/>
      <c r="E4" s="354"/>
      <c r="F4" s="354"/>
      <c r="G4" s="354"/>
      <c r="H4" s="355"/>
      <c r="I4" s="365" t="s">
        <v>128</v>
      </c>
      <c r="J4" s="357"/>
      <c r="K4" s="357"/>
      <c r="L4" s="357"/>
      <c r="M4" s="358"/>
    </row>
    <row r="5" spans="1:13" ht="18" x14ac:dyDescent="0.35">
      <c r="A5" s="353" t="s">
        <v>120</v>
      </c>
      <c r="B5" s="354"/>
      <c r="C5" s="354"/>
      <c r="D5" s="354"/>
      <c r="E5" s="354"/>
      <c r="F5" s="354"/>
      <c r="G5" s="354"/>
      <c r="H5" s="355"/>
      <c r="I5" s="356" t="s">
        <v>129</v>
      </c>
      <c r="J5" s="357"/>
      <c r="K5" s="357"/>
      <c r="L5" s="357"/>
      <c r="M5" s="358"/>
    </row>
    <row r="6" spans="1:13" ht="18" x14ac:dyDescent="0.35">
      <c r="A6" s="353" t="s">
        <v>124</v>
      </c>
      <c r="B6" s="354"/>
      <c r="C6" s="354"/>
      <c r="D6" s="354"/>
      <c r="E6" s="354"/>
      <c r="F6" s="354"/>
      <c r="G6" s="354"/>
      <c r="H6" s="355"/>
      <c r="I6" s="361">
        <v>30369</v>
      </c>
      <c r="J6" s="362"/>
      <c r="K6" s="362"/>
      <c r="L6" s="362"/>
      <c r="M6" s="363"/>
    </row>
    <row r="7" spans="1:13" ht="18" x14ac:dyDescent="0.35">
      <c r="A7" s="353" t="s">
        <v>121</v>
      </c>
      <c r="B7" s="354"/>
      <c r="C7" s="354"/>
      <c r="D7" s="354"/>
      <c r="E7" s="354"/>
      <c r="F7" s="354"/>
      <c r="G7" s="354"/>
      <c r="H7" s="355"/>
      <c r="I7" s="361">
        <v>35124</v>
      </c>
      <c r="J7" s="362"/>
      <c r="K7" s="362"/>
      <c r="L7" s="362"/>
      <c r="M7" s="363"/>
    </row>
    <row r="8" spans="1:13" ht="34.5" customHeight="1" x14ac:dyDescent="0.35">
      <c r="A8" s="353" t="s">
        <v>122</v>
      </c>
      <c r="B8" s="359"/>
      <c r="C8" s="359"/>
      <c r="D8" s="359"/>
      <c r="E8" s="359"/>
      <c r="F8" s="360" t="str">
        <f>$I$3</f>
        <v>4 квартал 2023</v>
      </c>
      <c r="G8" s="203"/>
      <c r="H8" s="204"/>
      <c r="I8" s="361">
        <v>22</v>
      </c>
      <c r="J8" s="362"/>
      <c r="K8" s="362"/>
      <c r="L8" s="362"/>
      <c r="M8" s="363"/>
    </row>
    <row r="9" spans="1:13" ht="35.25" customHeight="1" x14ac:dyDescent="0.35">
      <c r="A9" s="353" t="s">
        <v>122</v>
      </c>
      <c r="B9" s="359"/>
      <c r="C9" s="359"/>
      <c r="D9" s="359"/>
      <c r="E9" s="359"/>
      <c r="F9" s="360" t="str">
        <f>$I$4</f>
        <v>3 квартал 2023 г.</v>
      </c>
      <c r="G9" s="203"/>
      <c r="H9" s="204"/>
      <c r="I9" s="361">
        <v>10</v>
      </c>
      <c r="J9" s="362"/>
      <c r="K9" s="362"/>
      <c r="L9" s="362"/>
      <c r="M9" s="363"/>
    </row>
    <row r="10" spans="1:13" ht="37.5" customHeight="1" x14ac:dyDescent="0.35">
      <c r="A10" s="353" t="s">
        <v>122</v>
      </c>
      <c r="B10" s="359"/>
      <c r="C10" s="359"/>
      <c r="D10" s="359"/>
      <c r="E10" s="359"/>
      <c r="F10" s="360" t="str">
        <f>$I$5</f>
        <v>4 квартал 2022 г.</v>
      </c>
      <c r="G10" s="203"/>
      <c r="H10" s="204"/>
      <c r="I10" s="361">
        <v>5</v>
      </c>
      <c r="J10" s="362"/>
      <c r="K10" s="362"/>
      <c r="L10" s="362"/>
      <c r="M10" s="363"/>
    </row>
    <row r="11" spans="1:13" ht="33.75" customHeight="1" x14ac:dyDescent="0.35">
      <c r="A11" s="353" t="s">
        <v>123</v>
      </c>
      <c r="B11" s="359"/>
      <c r="C11" s="359"/>
      <c r="D11" s="359"/>
      <c r="E11" s="359"/>
      <c r="F11" s="360" t="str">
        <f>$I$3</f>
        <v>4 квартал 2023</v>
      </c>
      <c r="G11" s="203"/>
      <c r="H11" s="204"/>
      <c r="I11" s="361">
        <v>12</v>
      </c>
      <c r="J11" s="362"/>
      <c r="K11" s="362"/>
      <c r="L11" s="362"/>
      <c r="M11" s="363"/>
    </row>
    <row r="12" spans="1:13" ht="34.5" customHeight="1" x14ac:dyDescent="0.35">
      <c r="A12" s="353" t="s">
        <v>123</v>
      </c>
      <c r="B12" s="359"/>
      <c r="C12" s="359"/>
      <c r="D12" s="359"/>
      <c r="E12" s="359"/>
      <c r="F12" s="360" t="str">
        <f>$I$4</f>
        <v>3 квартал 2023 г.</v>
      </c>
      <c r="G12" s="203"/>
      <c r="H12" s="204"/>
      <c r="I12" s="361">
        <v>12</v>
      </c>
      <c r="J12" s="362"/>
      <c r="K12" s="362"/>
      <c r="L12" s="362"/>
      <c r="M12" s="363"/>
    </row>
    <row r="13" spans="1:13" ht="35.25" customHeight="1" x14ac:dyDescent="0.35">
      <c r="A13" s="353" t="s">
        <v>123</v>
      </c>
      <c r="B13" s="359"/>
      <c r="C13" s="359"/>
      <c r="D13" s="359"/>
      <c r="E13" s="359"/>
      <c r="F13" s="360" t="str">
        <f>$I$5</f>
        <v>4 квартал 2022 г.</v>
      </c>
      <c r="G13" s="203"/>
      <c r="H13" s="204"/>
      <c r="I13" s="361">
        <v>14</v>
      </c>
      <c r="J13" s="362"/>
      <c r="K13" s="362"/>
      <c r="L13" s="362"/>
      <c r="M13" s="363"/>
    </row>
    <row r="14" spans="1:13" ht="18" x14ac:dyDescent="0.35">
      <c r="A14" s="353"/>
      <c r="B14" s="354"/>
      <c r="C14" s="354"/>
      <c r="D14" s="354"/>
      <c r="E14" s="354"/>
      <c r="F14" s="354"/>
      <c r="G14" s="354"/>
      <c r="H14" s="355"/>
      <c r="I14" s="356"/>
      <c r="J14" s="357"/>
      <c r="K14" s="357"/>
      <c r="L14" s="357"/>
      <c r="M14" s="358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4:H14"/>
    <mergeCell ref="I14:M14"/>
    <mergeCell ref="A12:E12"/>
    <mergeCell ref="F12:H12"/>
    <mergeCell ref="I12:M12"/>
    <mergeCell ref="A13:E13"/>
    <mergeCell ref="F13:H13"/>
    <mergeCell ref="I13:M13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revision>1</cp:revision>
  <cp:lastPrinted>2023-03-02T11:25:43Z</cp:lastPrinted>
  <dcterms:created xsi:type="dcterms:W3CDTF">2015-03-05T09:06:58Z</dcterms:created>
  <dcterms:modified xsi:type="dcterms:W3CDTF">2024-05-07T08:31:29Z</dcterms:modified>
</cp:coreProperties>
</file>